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2396" windowHeight="9252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Titles" localSheetId="0">'1'!$11:$11</definedName>
    <definedName name="_xlnm.Print_Titles" localSheetId="1">'2'!$11:$12</definedName>
    <definedName name="_xlnm.Print_Titles" localSheetId="6">'7'!$11:$12</definedName>
    <definedName name="_xlnm.Print_Area" localSheetId="0">'1'!$A$1:$D$55</definedName>
    <definedName name="_xlnm.Print_Area" localSheetId="2">'3'!$A$1:$D$36</definedName>
    <definedName name="_xlnm.Print_Area" localSheetId="3">'4'!$A$1:$E$31</definedName>
    <definedName name="_xlnm.Print_Area" localSheetId="6">'7'!$A$1:$H$235</definedName>
    <definedName name="_xlnm.Print_Area" localSheetId="7">'8'!$A$1:$I$183</definedName>
  </definedNames>
  <calcPr fullCalcOnLoad="1"/>
</workbook>
</file>

<file path=xl/sharedStrings.xml><?xml version="1.0" encoding="utf-8"?>
<sst xmlns="http://schemas.openxmlformats.org/spreadsheetml/2006/main" count="2371" uniqueCount="405">
  <si>
    <t>Наименование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</si>
  <si>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</si>
  <si>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</si>
  <si>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</si>
  <si>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</si>
  <si>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</si>
  <si>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</si>
  <si>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</si>
  <si>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</si>
  <si>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</si>
  <si>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</si>
  <si>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</si>
  <si>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</si>
  <si>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</si>
  <si>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</si>
  <si>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</si>
  <si>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</si>
  <si>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</si>
  <si>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</si>
  <si>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</si>
  <si>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</si>
  <si>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</si>
  <si>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</si>
  <si>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</si>
  <si>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</si>
  <si>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</si>
  <si>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</si>
  <si>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</si>
  <si>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</si>
  <si>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</si>
  <si>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</si>
  <si>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</si>
  <si>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</si>
  <si>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</si>
  <si>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</si>
  <si>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</si>
  <si>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</si>
  <si>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</si>
  <si>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</si>
  <si>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</si>
  <si>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</si>
  <si>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</si>
  <si>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</si>
  <si>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</si>
  <si>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</si>
  <si>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</si>
  <si>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</si>
  <si>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</si>
  <si>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</si>
  <si>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</si>
  <si>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</si>
  <si>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</si>
  <si>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</si>
  <si>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</si>
  <si>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</si>
  <si>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</si>
  <si>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</si>
  <si>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</si>
  <si>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</si>
  <si>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</si>
  <si>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</si>
  <si>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</si>
  <si>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</si>
  <si>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</si>
  <si>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</si>
  <si>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</si>
  <si>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сумма</t>
  </si>
  <si>
    <t>КУЛЬТУРА, КИНЕМАТОГРАФИЯ</t>
  </si>
  <si>
    <t>Приложение 1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</si>
  <si>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</si>
  <si>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</si>
  <si>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</si>
  <si>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</si>
  <si>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</si>
  <si>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</si>
  <si>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</si>
  <si>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</si>
  <si>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</si>
  <si>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</si>
  <si>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</si>
  <si>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</si>
  <si>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</si>
  <si>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</si>
  <si>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</si>
  <si>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</si>
  <si>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</si>
  <si>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</si>
  <si>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</si>
  <si>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</si>
  <si>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</si>
  <si>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</si>
  <si>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</si>
  <si>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</si>
  <si>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</si>
  <si>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</si>
  <si>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</si>
  <si>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</si>
  <si>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</si>
  <si>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</si>
  <si>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</si>
  <si>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</si>
  <si>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</si>
  <si>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</si>
  <si>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</si>
  <si>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</si>
  <si>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</si>
  <si>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</si>
  <si>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</si>
  <si>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</si>
  <si>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</si>
  <si>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</si>
  <si>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</si>
  <si>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</si>
  <si>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</si>
  <si>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</si>
  <si>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</si>
  <si>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</si>
  <si>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</si>
  <si>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</si>
  <si>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</si>
  <si>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</si>
  <si>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</si>
  <si>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</si>
  <si>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</si>
  <si>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</si>
  <si>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</si>
  <si>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</si>
  <si>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</si>
  <si>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</si>
  <si>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</si>
  <si>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</si>
  <si>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</si>
  <si>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</si>
  <si>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</si>
  <si>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</si>
  <si>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</si>
  <si>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</si>
  <si>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</si>
  <si>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</si>
  <si>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</si>
  <si>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</si>
  <si>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</si>
  <si>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</si>
  <si>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</si>
  <si>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</si>
  <si>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</si>
  <si>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</si>
  <si>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</si>
  <si>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</si>
  <si>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</si>
  <si>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</si>
  <si>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</si>
  <si>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</si>
  <si>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111</t>
  </si>
  <si>
    <t>Условно утвержденные расходы</t>
  </si>
  <si>
    <t>999 8290</t>
  </si>
  <si>
    <t>999 8230</t>
  </si>
  <si>
    <t>Прочие мероприятия, связанные с выполнением обязательств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</si>
  <si>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</si>
  <si>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</si>
  <si>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360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</si>
  <si>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</si>
  <si>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</si>
  <si>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</si>
  <si>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</si>
  <si>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</si>
  <si>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</si>
  <si>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</si>
  <si>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</si>
  <si>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Иные выплаты населению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</si>
  <si>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</si>
  <si>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</si>
  <si>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</si>
  <si>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</si>
  <si>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991</t>
  </si>
  <si>
    <t>1 11 05010 10 0000 120</t>
  </si>
  <si>
    <t>«О бюджете муниципального образования  сельское поселение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</si>
  <si>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</si>
  <si>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</si>
  <si>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</si>
  <si>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</si>
  <si>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МО сельское поселение «Хасуртайское»</t>
  </si>
  <si>
    <t>Администрация сельского поселения "Хасуртайское"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</si>
  <si>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</si>
  <si>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</si>
  <si>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</si>
  <si>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</si>
  <si>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</si>
  <si>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</si>
  <si>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</si>
  <si>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</si>
  <si>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</si>
  <si>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</si>
  <si>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</si>
  <si>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</si>
  <si>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</si>
  <si>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</si>
  <si>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</si>
  <si>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</si>
  <si>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</si>
  <si>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</si>
  <si>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</si>
  <si>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</si>
  <si>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</si>
  <si>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</si>
  <si>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</si>
  <si>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</si>
  <si>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</si>
  <si>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</si>
  <si>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</si>
  <si>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</si>
  <si>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</si>
  <si>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</si>
  <si>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</si>
  <si>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</si>
  <si>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</si>
  <si>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</si>
  <si>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</si>
  <si>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</si>
  <si>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</si>
  <si>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</si>
  <si>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</si>
  <si>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</si>
  <si>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</si>
  <si>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</si>
  <si>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</si>
  <si>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</si>
  <si>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</si>
  <si>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</si>
  <si>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</si>
  <si>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</si>
  <si>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</si>
  <si>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</si>
  <si>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</si>
  <si>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</si>
  <si>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</si>
  <si>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</si>
  <si>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</si>
  <si>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</si>
  <si>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</si>
  <si>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0000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</si>
  <si>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</si>
  <si>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</si>
  <si>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</si>
  <si>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1 05 03010 01 0000 110</t>
  </si>
  <si>
    <t>991 01 05 00 00 00 0000 500</t>
  </si>
  <si>
    <t>991 01 05 02 01 10 0000 510</t>
  </si>
  <si>
    <t>991 01 05 00 00 00 0000 600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</si>
  <si>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</si>
  <si>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</si>
  <si>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выравнивание бюджетной обеспеченности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</si>
  <si>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</si>
  <si>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</si>
  <si>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</si>
  <si>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</si>
  <si>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</si>
  <si>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Уменьшение прочих остатков денежных средств бюджетов сельских поселений</t>
  </si>
  <si>
    <t>Дотации бюджетам сельских поселений на выравнивание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</si>
  <si>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</si>
  <si>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Межбюджетные трансферты на первоочередные расходы</t>
  </si>
  <si>
    <t>Межбюджетные трансферты для реализации мероприятий, направленных на снижение напряженности на рынке труда муниципальных образований сельских поселений</t>
  </si>
  <si>
    <t>Межбюджетные трансферты на увеличение фонда оплаты труда основного персонала отрасли "Культура"</t>
  </si>
  <si>
    <t>Межбюджетные трансферты для премирования победителей и призерам республиканского конкурса "Лучшее территориальное общественное самоуправление"</t>
  </si>
  <si>
    <t>Межбюджетные трансферты на опашку минерализованных полос</t>
  </si>
  <si>
    <r>
      <t xml:space="preserve">Межбюджетные трансферты на </t>
    </r>
    <r>
      <rPr>
        <sz val="11"/>
        <color indexed="8"/>
        <rFont val="Times New Roman"/>
        <family val="1"/>
      </rPr>
      <t>осуществление полномочий по организации в границах поселения водоснабжения населения, водоотведения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</si>
  <si>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</si>
  <si>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</si>
  <si>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</si>
  <si>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</si>
  <si>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</si>
  <si>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Первоочередные расходы</t>
  </si>
  <si>
    <t>9990070200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</si>
  <si>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</si>
  <si>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</si>
  <si>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</si>
  <si>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Уплата налога на имущество муниципальных бюджетных,автономных, казенных организаций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</si>
  <si>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</si>
  <si>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9990073090</t>
  </si>
  <si>
    <t>Центральный аппарат</t>
  </si>
  <si>
    <t>9990091010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</si>
  <si>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</si>
  <si>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</si>
  <si>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</si>
  <si>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</si>
  <si>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Прочие расходы</t>
  </si>
  <si>
    <t>9990080100</t>
  </si>
  <si>
    <t>Обеспечение деятельности казенных учреждений</t>
  </si>
  <si>
    <t>9990020100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</si>
  <si>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</si>
  <si>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</si>
  <si>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</si>
  <si>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</si>
  <si>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9990074030</t>
  </si>
  <si>
    <t xml:space="preserve">Межбюджетные трансферты на осуществление части полномочий по земельному контролю в границах поселения  </t>
  </si>
  <si>
    <t>99900P0500</t>
  </si>
  <si>
    <t>9990051180</t>
  </si>
  <si>
    <t>Мероприятия по опашке минерализованных полос</t>
  </si>
  <si>
    <t>99900R0100</t>
  </si>
  <si>
    <t>Общеэкономичесие вопросы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</si>
  <si>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</si>
  <si>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99900Д0100</t>
  </si>
  <si>
    <t xml:space="preserve">Коммунальное хозяйство </t>
  </si>
  <si>
    <t>Прочая закупка товаров, работ и услуг для обеспечения
муниципальных нужд</t>
  </si>
  <si>
    <r>
      <t xml:space="preserve">Мероприятия </t>
    </r>
    <r>
      <rPr>
        <sz val="10"/>
        <color indexed="8"/>
        <rFont val="Times New Roman"/>
        <family val="1"/>
      </rPr>
      <t>по организации в границах поселения водоснабжения населения, водоотведения</t>
    </r>
  </si>
  <si>
    <t>99900R0200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</si>
  <si>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</si>
  <si>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</si>
  <si>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</si>
  <si>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</si>
  <si>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</si>
  <si>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</si>
  <si>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</si>
  <si>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99900P0403</t>
  </si>
  <si>
    <t>Публичные нормативные обязательства</t>
  </si>
  <si>
    <t>9990060100</t>
  </si>
  <si>
    <t xml:space="preserve"> Иные пенсии, социальные доплаты к пенсиям</t>
  </si>
  <si>
    <t>312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</si>
  <si>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</si>
  <si>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</si>
  <si>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991 01 05 02 01 10 0000 610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</si>
  <si>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2017 год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</si>
  <si>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2017 год</t>
  </si>
  <si>
    <t>,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</si>
  <si>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2018-2019 гг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</si>
  <si>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2018-2019 г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</si>
  <si>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</si>
  <si>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</t>
  </si>
  <si>
    <t>9990091040</t>
  </si>
  <si>
    <t>Обеспечение функционирования высшего должностного лица муниципального образования сельского поселения</t>
  </si>
  <si>
    <t>2 02 45160 10 0000 151</t>
  </si>
  <si>
    <t>2 02 40014 10 0000 151</t>
  </si>
  <si>
    <t xml:space="preserve">Межбюджетные трансферты для премирования победителей и призерам республиканского конкурса «Лучшее территориальное общественное самоуправление» </t>
  </si>
  <si>
    <t>к Решению о внесении изменений в решение Совета депутатов</t>
  </si>
  <si>
    <t>к Решению  о внесении изменений в решение Совета депутатов
к Решению Совета депутатов</t>
  </si>
  <si>
    <t>к Решению  о внесении изменений в решение Совета депутатов</t>
  </si>
  <si>
    <t>00</t>
  </si>
  <si>
    <t>Прочая закупка товаров, работ и услуг для обеспечения государственных (муниципальных) нужд</t>
  </si>
  <si>
    <t>1 14 02053 10 0000 440</t>
  </si>
  <si>
    <t>Межбюджетные трансферты на осуществление полномочий по ликвидации несанкционированных свалок на территориях сельских поселений</t>
  </si>
  <si>
    <t>99900R0400</t>
  </si>
  <si>
    <t>Межбюджетные трансферты на 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</si>
  <si>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Межбюджетные трансферты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</si>
  <si>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1 13 02995 10 0000 130</t>
  </si>
  <si>
    <t>Прочие доходы от компенсации затрат бюджетов сельских поселений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</si>
  <si>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</si>
  <si>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2 02 45160 10 00000 151</t>
  </si>
  <si>
    <t>Премирование по итогам смотра-конкурса "Лучшая колонна территориального общественного самоуправления МО "Хоринский район"</t>
  </si>
  <si>
    <t>99900R0500</t>
  </si>
  <si>
    <t>Фонд оплаты труда казенных учреждений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</si>
  <si>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</si>
  <si>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>1 05 03000 01 0100 110</t>
  </si>
  <si>
    <t>07</t>
  </si>
  <si>
    <t>Прочая закупка товаров, работ и услуг для обеспечения</t>
  </si>
  <si>
    <t xml:space="preserve">Обеспечение проведения выборов и референдумов
</t>
  </si>
  <si>
    <t xml:space="preserve">1 05 03010 10 0000 110 </t>
  </si>
  <si>
    <t>1 05 03010 01 0100 110</t>
  </si>
  <si>
    <t xml:space="preserve">Прочая закупка товаров, работ и услуг </t>
  </si>
  <si>
    <t>Пособия, компенсации и иные социальные выплаты гражданам, кроме публичных нормативных обязательств</t>
  </si>
  <si>
    <t>321</t>
  </si>
  <si>
    <t>10 00</t>
  </si>
  <si>
    <t>10 01</t>
  </si>
  <si>
    <t>Социальная политика</t>
  </si>
  <si>
    <t>2 0215001 10 0000 150</t>
  </si>
  <si>
    <t>2 02 35118 10 0000 150</t>
  </si>
  <si>
    <t>2 02 45160 10 0000 150</t>
  </si>
  <si>
    <t>2 02 40014 10 0000 150</t>
  </si>
  <si>
    <t>2 02 15000 00 0000 150</t>
  </si>
  <si>
    <t>2 02 15001 10 0000 150</t>
  </si>
  <si>
    <t>2 02 35118 00 0000 150</t>
  </si>
  <si>
    <t>2 02 40000 00 0000 150</t>
  </si>
  <si>
    <t>2 02 45160 00 0000 150</t>
  </si>
  <si>
    <t xml:space="preserve">Межбюджетные трансферты, передаваемые бюджетам поселений на оплату общественных работ </t>
  </si>
  <si>
    <t>Прочая закупка товаров, работ и услуг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</si>
  <si>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 </t>
  </si>
  <si>
    <t>853</t>
  </si>
  <si>
    <t>Уплата прочих налогов, сборов</t>
  </si>
  <si>
    <t>Уплата иных платежей</t>
  </si>
  <si>
    <t>2023 г.</t>
  </si>
  <si>
    <t>99900P0300</t>
  </si>
  <si>
    <t>2023</t>
  </si>
  <si>
    <t>Осуществление части полномочий по муниципальному контролю в сфере благоустройства</t>
  </si>
  <si>
    <t xml:space="preserve">Осуществление части полномочий по муниципальному контролю в сфере благоустройства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</si>
  <si>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</si>
  <si>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</t>
  </si>
  <si>
    <t>«Хасуртайское»  на 2022 год и на плановый период 2023 и 2024 годов»</t>
  </si>
  <si>
    <t>Налоговые и неналоговые доходы местного бюджета на 2022 год</t>
  </si>
  <si>
    <t>Налоговые и неналоговые доходы местного бюджета на 2023-2024 годы</t>
  </si>
  <si>
    <t>2024 г.</t>
  </si>
  <si>
    <t>Объем безвозмездных поступлений на 2022 год</t>
  </si>
  <si>
    <t>Объем безвозмездных поступлений на 2023-2024 годы</t>
  </si>
  <si>
    <t>Распределение бюджетных ассигнований по разделам и подразделам  классификации расходов бюджетов на 2022 год</t>
  </si>
  <si>
    <t>Распределение бюджетных ассигнований по разделам и подразделам  классификации расходов бюджетов на 2023 - 2024  годы</t>
  </si>
  <si>
    <t>Условно утвержденные расходы (2023 г. - 2,5%, 2024 г. -5 %)</t>
  </si>
  <si>
    <t>Ведомственная структура расходов местного бюджета на 2022 год</t>
  </si>
  <si>
    <t>247</t>
  </si>
  <si>
    <t>Ведомственная структура расходов местного бюджета на 2023-2024 годы</t>
  </si>
  <si>
    <t>2024</t>
  </si>
  <si>
    <t>Источники финансирования дефицита местного бюджета на 2023 - 2024 годы</t>
  </si>
  <si>
    <t>Источники финансирования дефицита местного бюджета на 2022 год</t>
  </si>
  <si>
    <t>9990080200</t>
  </si>
  <si>
    <t>от 29 декабря 2021 года №55</t>
  </si>
  <si>
    <t>к Решению №55  о внесении изменений в решение Совета депутатов</t>
  </si>
  <si>
    <t>от 29 декабря 2021 года</t>
  </si>
  <si>
    <t xml:space="preserve">Межбюджетные трансферты на исполнение полномочий по ликвидации, уборке и буртованию твердых отходов на свалках (в том числе несанкционированных), расположенных на территории сельских поселений </t>
  </si>
  <si>
    <t>9990080300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</si>
</sst>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00"/>
    <numFmt numFmtId="188" formatCode="0.0000"/>
    <numFmt numFmtId="189" formatCode="0.00000"/>
    <numFmt numFmtId="190" formatCode="0.000000"/>
    <numFmt numFmtId="191" formatCode="[$-FC19]d\ mmmm\ yyyy\ &quot;г.&quot;"/>
    <numFmt numFmtId="192" formatCode="#,##0.0"/>
    <numFmt numFmtId="193" formatCode="#,##0.0000"/>
    <numFmt numFmtId="194" formatCode="#,##0.00000"/>
    <numFmt numFmtId="195" formatCode="#,##0.000000"/>
    <numFmt numFmtId="196" formatCode="#,##0.00\ &quot;₽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3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left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3" applyFont="1" applyFill="1" applyBorder="1" applyAlignment="1">
      <alignment horizontal="center" vertical="center" wrapText="1"/>
      <protection/>
    </xf>
    <xf numFmtId="49" fontId="29" fillId="4" borderId="10" xfId="53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5" fontId="28" fillId="24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53" applyFont="1" applyFill="1" applyBorder="1" applyAlignment="1">
      <alignment horizontal="left" vertical="center" wrapText="1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0" fontId="20" fillId="0" borderId="10" xfId="53" applyFont="1" applyFill="1" applyBorder="1" applyAlignment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20" fillId="24" borderId="10" xfId="53" applyFont="1" applyFill="1" applyBorder="1" applyAlignment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185" fontId="23" fillId="0" borderId="0" xfId="0" applyNumberFormat="1" applyFont="1" applyAlignment="1">
      <alignment/>
    </xf>
    <xf numFmtId="2" fontId="23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3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center" wrapText="1"/>
    </xf>
    <xf numFmtId="0" fontId="23" fillId="25" borderId="11" xfId="53" applyFont="1" applyFill="1" applyBorder="1" applyAlignment="1">
      <alignment horizontal="left" vertical="center" wrapText="1"/>
      <protection/>
    </xf>
    <xf numFmtId="49" fontId="3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wrapText="1"/>
    </xf>
    <xf numFmtId="172" fontId="25" fillId="0" borderId="10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center"/>
    </xf>
    <xf numFmtId="0" fontId="20" fillId="26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left" vertical="top" wrapText="1"/>
    </xf>
    <xf numFmtId="172" fontId="20" fillId="26" borderId="10" xfId="0" applyNumberFormat="1" applyFont="1" applyFill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26" borderId="0" xfId="0" applyFont="1" applyFill="1" applyAlignment="1">
      <alignment horizontal="justify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top" wrapText="1"/>
    </xf>
    <xf numFmtId="172" fontId="20" fillId="25" borderId="10" xfId="0" applyNumberFormat="1" applyFont="1" applyFill="1" applyBorder="1" applyAlignment="1">
      <alignment horizontal="center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justify"/>
    </xf>
    <xf numFmtId="49" fontId="23" fillId="25" borderId="10" xfId="0" applyNumberFormat="1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center" vertical="center" wrapText="1"/>
      <protection/>
    </xf>
    <xf numFmtId="49" fontId="23" fillId="0" borderId="11" xfId="53" applyNumberFormat="1" applyFont="1" applyFill="1" applyBorder="1" applyAlignment="1">
      <alignment horizontal="center" vertical="center" wrapText="1"/>
      <protection/>
    </xf>
    <xf numFmtId="49" fontId="36" fillId="0" borderId="11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30" fillId="0" borderId="10" xfId="53" applyNumberFormat="1" applyFont="1" applyFill="1" applyBorder="1" applyAlignment="1">
      <alignment horizontal="center" vertical="center" wrapText="1"/>
      <protection/>
    </xf>
    <xf numFmtId="0" fontId="37" fillId="25" borderId="11" xfId="0" applyFont="1" applyFill="1" applyBorder="1" applyAlignment="1">
      <alignment wrapText="1"/>
    </xf>
    <xf numFmtId="0" fontId="26" fillId="25" borderId="10" xfId="53" applyFont="1" applyFill="1" applyBorder="1" applyAlignment="1">
      <alignment horizontal="center" vertical="center" wrapText="1"/>
      <protection/>
    </xf>
    <xf numFmtId="49" fontId="29" fillId="25" borderId="10" xfId="0" applyNumberFormat="1" applyFont="1" applyFill="1" applyBorder="1" applyAlignment="1">
      <alignment horizontal="center" vertical="center" wrapText="1"/>
    </xf>
    <xf numFmtId="49" fontId="23" fillId="25" borderId="10" xfId="53" applyNumberFormat="1" applyFont="1" applyFill="1" applyBorder="1" applyAlignment="1">
      <alignment horizontal="center" vertical="center" wrapText="1"/>
      <protection/>
    </xf>
    <xf numFmtId="0" fontId="30" fillId="25" borderId="10" xfId="53" applyFont="1" applyFill="1" applyBorder="1" applyAlignment="1">
      <alignment horizontal="center" vertical="center" wrapText="1"/>
      <protection/>
    </xf>
    <xf numFmtId="0" fontId="23" fillId="25" borderId="0" xfId="0" applyFont="1" applyFill="1" applyAlignment="1">
      <alignment/>
    </xf>
    <xf numFmtId="49" fontId="26" fillId="25" borderId="10" xfId="0" applyNumberFormat="1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justify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justify"/>
    </xf>
    <xf numFmtId="0" fontId="23" fillId="0" borderId="10" xfId="0" applyFont="1" applyBorder="1" applyAlignment="1">
      <alignment horizontal="justify"/>
    </xf>
    <xf numFmtId="0" fontId="23" fillId="25" borderId="15" xfId="0" applyFont="1" applyFill="1" applyBorder="1" applyAlignment="1">
      <alignment horizontal="justify"/>
    </xf>
    <xf numFmtId="0" fontId="20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172" fontId="23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center"/>
    </xf>
    <xf numFmtId="185" fontId="20" fillId="0" borderId="10" xfId="0" applyNumberFormat="1" applyFont="1" applyBorder="1" applyAlignment="1">
      <alignment horizontal="center"/>
    </xf>
    <xf numFmtId="185" fontId="20" fillId="0" borderId="10" xfId="0" applyNumberFormat="1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28" fillId="0" borderId="10" xfId="0" applyNumberFormat="1" applyFont="1" applyFill="1" applyBorder="1" applyAlignment="1">
      <alignment horizontal="center" vertical="center" wrapText="1"/>
    </xf>
    <xf numFmtId="189" fontId="28" fillId="4" borderId="10" xfId="0" applyNumberFormat="1" applyFont="1" applyFill="1" applyBorder="1" applyAlignment="1">
      <alignment horizontal="center" vertical="center" wrapText="1"/>
    </xf>
    <xf numFmtId="194" fontId="20" fillId="25" borderId="10" xfId="0" applyNumberFormat="1" applyFont="1" applyFill="1" applyBorder="1" applyAlignment="1">
      <alignment horizontal="center" vertical="center"/>
    </xf>
    <xf numFmtId="194" fontId="25" fillId="0" borderId="10" xfId="0" applyNumberFormat="1" applyFont="1" applyBorder="1" applyAlignment="1">
      <alignment horizontal="center" vertical="top"/>
    </xf>
    <xf numFmtId="189" fontId="20" fillId="0" borderId="10" xfId="0" applyNumberFormat="1" applyFont="1" applyBorder="1" applyAlignment="1">
      <alignment horizontal="center"/>
    </xf>
    <xf numFmtId="189" fontId="23" fillId="0" borderId="10" xfId="0" applyNumberFormat="1" applyFont="1" applyBorder="1" applyAlignment="1">
      <alignment horizontal="center"/>
    </xf>
    <xf numFmtId="0" fontId="23" fillId="25" borderId="15" xfId="53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194" fontId="25" fillId="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88" fontId="25" fillId="0" borderId="10" xfId="0" applyNumberFormat="1" applyFont="1" applyBorder="1" applyAlignment="1">
      <alignment horizontal="center" vertical="top" wrapText="1"/>
    </xf>
    <xf numFmtId="189" fontId="23" fillId="0" borderId="10" xfId="0" applyNumberFormat="1" applyFont="1" applyFill="1" applyBorder="1" applyAlignment="1">
      <alignment horizontal="center" vertical="center" wrapText="1"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49" fontId="24" fillId="0" borderId="10" xfId="53" applyNumberFormat="1" applyFont="1" applyFill="1" applyBorder="1" applyAlignment="1">
      <alignment horizontal="center" vertical="center" wrapText="1"/>
      <protection/>
    </xf>
    <xf numFmtId="0" fontId="39" fillId="0" borderId="10" xfId="53" applyNumberFormat="1" applyFont="1" applyFill="1" applyBorder="1" applyAlignment="1">
      <alignment horizontal="center" vertical="center" wrapText="1"/>
      <protection/>
    </xf>
    <xf numFmtId="49" fontId="29" fillId="0" borderId="10" xfId="53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189" fontId="23" fillId="0" borderId="10" xfId="0" applyNumberFormat="1" applyFont="1" applyFill="1" applyBorder="1" applyAlignment="1">
      <alignment wrapText="1"/>
    </xf>
    <xf numFmtId="4" fontId="25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top" wrapText="1"/>
    </xf>
    <xf numFmtId="2" fontId="25" fillId="0" borderId="10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/>
    </xf>
    <xf numFmtId="185" fontId="25" fillId="0" borderId="10" xfId="0" applyNumberFormat="1" applyFont="1" applyBorder="1" applyAlignment="1">
      <alignment horizontal="center"/>
    </xf>
    <xf numFmtId="0" fontId="19" fillId="4" borderId="0" xfId="63" applyAlignment="1">
      <alignment/>
    </xf>
    <xf numFmtId="49" fontId="40" fillId="4" borderId="10" xfId="63" applyNumberFormat="1" applyFont="1" applyBorder="1" applyAlignment="1">
      <alignment horizontal="center" vertical="center"/>
    </xf>
    <xf numFmtId="0" fontId="40" fillId="4" borderId="10" xfId="63" applyFont="1" applyBorder="1" applyAlignment="1">
      <alignment horizontal="left" vertical="center" wrapText="1"/>
    </xf>
    <xf numFmtId="0" fontId="40" fillId="4" borderId="0" xfId="63" applyFont="1" applyAlignment="1">
      <alignment/>
    </xf>
    <xf numFmtId="0" fontId="23" fillId="27" borderId="10" xfId="53" applyFont="1" applyFill="1" applyBorder="1" applyAlignment="1">
      <alignment horizontal="left" vertical="center" wrapText="1"/>
      <protection/>
    </xf>
    <xf numFmtId="0" fontId="26" fillId="27" borderId="10" xfId="0" applyNumberFormat="1" applyFont="1" applyFill="1" applyBorder="1" applyAlignment="1">
      <alignment horizontal="center" vertical="center" wrapText="1"/>
    </xf>
    <xf numFmtId="49" fontId="29" fillId="27" borderId="10" xfId="0" applyNumberFormat="1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49" fontId="30" fillId="27" borderId="10" xfId="0" applyNumberFormat="1" applyFont="1" applyFill="1" applyBorder="1" applyAlignment="1">
      <alignment horizontal="center" vertical="center" wrapText="1"/>
    </xf>
    <xf numFmtId="0" fontId="23" fillId="27" borderId="0" xfId="0" applyFont="1" applyFill="1" applyAlignment="1">
      <alignment/>
    </xf>
    <xf numFmtId="0" fontId="23" fillId="27" borderId="10" xfId="0" applyNumberFormat="1" applyFont="1" applyFill="1" applyBorder="1" applyAlignment="1">
      <alignment horizontal="left" vertical="center" wrapText="1"/>
    </xf>
    <xf numFmtId="0" fontId="29" fillId="27" borderId="10" xfId="0" applyNumberFormat="1" applyFont="1" applyFill="1" applyBorder="1" applyAlignment="1">
      <alignment horizontal="center" vertical="center" wrapText="1"/>
    </xf>
    <xf numFmtId="0" fontId="23" fillId="27" borderId="10" xfId="0" applyNumberFormat="1" applyFont="1" applyFill="1" applyBorder="1" applyAlignment="1">
      <alignment horizontal="center" vertical="center" wrapText="1"/>
    </xf>
    <xf numFmtId="0" fontId="30" fillId="27" borderId="10" xfId="0" applyNumberFormat="1" applyFont="1" applyFill="1" applyBorder="1" applyAlignment="1">
      <alignment horizontal="center" vertical="center" wrapText="1"/>
    </xf>
    <xf numFmtId="0" fontId="26" fillId="27" borderId="10" xfId="53" applyFont="1" applyFill="1" applyBorder="1" applyAlignment="1">
      <alignment horizontal="center" vertical="center" wrapText="1"/>
      <protection/>
    </xf>
    <xf numFmtId="0" fontId="29" fillId="27" borderId="10" xfId="53" applyFont="1" applyFill="1" applyBorder="1" applyAlignment="1">
      <alignment horizontal="center" vertical="center" wrapText="1"/>
      <protection/>
    </xf>
    <xf numFmtId="0" fontId="23" fillId="27" borderId="10" xfId="53" applyFont="1" applyFill="1" applyBorder="1" applyAlignment="1">
      <alignment horizontal="center" vertical="center" wrapText="1"/>
      <protection/>
    </xf>
    <xf numFmtId="0" fontId="30" fillId="27" borderId="10" xfId="53" applyFont="1" applyFill="1" applyBorder="1" applyAlignment="1">
      <alignment horizontal="center" vertical="center" wrapText="1"/>
      <protection/>
    </xf>
    <xf numFmtId="49" fontId="23" fillId="27" borderId="10" xfId="53" applyNumberFormat="1" applyFont="1" applyFill="1" applyBorder="1" applyAlignment="1">
      <alignment horizontal="center" vertical="center" wrapText="1"/>
      <protection/>
    </xf>
    <xf numFmtId="0" fontId="20" fillId="27" borderId="10" xfId="53" applyFont="1" applyFill="1" applyBorder="1" applyAlignment="1">
      <alignment horizontal="center" vertical="center" wrapText="1"/>
      <protection/>
    </xf>
    <xf numFmtId="49" fontId="29" fillId="27" borderId="10" xfId="53" applyNumberFormat="1" applyFont="1" applyFill="1" applyBorder="1" applyAlignment="1">
      <alignment horizontal="center" vertical="center" wrapText="1"/>
      <protection/>
    </xf>
    <xf numFmtId="0" fontId="43" fillId="27" borderId="0" xfId="0" applyFont="1" applyFill="1" applyAlignment="1">
      <alignment/>
    </xf>
    <xf numFmtId="0" fontId="39" fillId="0" borderId="10" xfId="53" applyFont="1" applyFill="1" applyBorder="1" applyAlignment="1">
      <alignment horizontal="center" vertical="center" wrapText="1"/>
      <protection/>
    </xf>
    <xf numFmtId="189" fontId="23" fillId="0" borderId="10" xfId="0" applyNumberFormat="1" applyFont="1" applyFill="1" applyBorder="1" applyAlignment="1">
      <alignment vertical="center" wrapText="1"/>
    </xf>
    <xf numFmtId="49" fontId="44" fillId="4" borderId="10" xfId="63" applyNumberFormat="1" applyFont="1" applyBorder="1" applyAlignment="1">
      <alignment horizontal="center" vertical="center"/>
    </xf>
    <xf numFmtId="0" fontId="44" fillId="4" borderId="10" xfId="63" applyFont="1" applyBorder="1" applyAlignment="1">
      <alignment horizontal="left" vertical="center" wrapText="1"/>
    </xf>
    <xf numFmtId="194" fontId="25" fillId="4" borderId="10" xfId="53" applyNumberFormat="1" applyFont="1" applyFill="1" applyBorder="1" applyAlignment="1">
      <alignment horizontal="center" vertical="center" wrapText="1"/>
      <protection/>
    </xf>
    <xf numFmtId="194" fontId="20" fillId="0" borderId="10" xfId="0" applyNumberFormat="1" applyFont="1" applyFill="1" applyBorder="1" applyAlignment="1">
      <alignment horizontal="center" vertical="center" wrapText="1"/>
    </xf>
    <xf numFmtId="194" fontId="20" fillId="0" borderId="10" xfId="0" applyNumberFormat="1" applyFont="1" applyFill="1" applyBorder="1" applyAlignment="1">
      <alignment horizontal="center" vertical="center"/>
    </xf>
    <xf numFmtId="194" fontId="25" fillId="0" borderId="10" xfId="0" applyNumberFormat="1" applyFont="1" applyFill="1" applyBorder="1" applyAlignment="1">
      <alignment horizontal="center" vertical="center" wrapText="1"/>
    </xf>
    <xf numFmtId="194" fontId="25" fillId="0" borderId="10" xfId="0" applyNumberFormat="1" applyFont="1" applyFill="1" applyBorder="1" applyAlignment="1">
      <alignment horizontal="center" vertical="center"/>
    </xf>
    <xf numFmtId="189" fontId="20" fillId="25" borderId="10" xfId="53" applyNumberFormat="1" applyFont="1" applyFill="1" applyBorder="1" applyAlignment="1">
      <alignment horizontal="center" vertical="center" wrapText="1"/>
      <protection/>
    </xf>
    <xf numFmtId="189" fontId="25" fillId="25" borderId="10" xfId="53" applyNumberFormat="1" applyFont="1" applyFill="1" applyBorder="1" applyAlignment="1">
      <alignment horizontal="center" vertical="center" wrapText="1"/>
      <protection/>
    </xf>
    <xf numFmtId="189" fontId="24" fillId="0" borderId="10" xfId="0" applyNumberFormat="1" applyFont="1" applyFill="1" applyBorder="1" applyAlignment="1">
      <alignment horizontal="center" vertical="center" wrapText="1"/>
    </xf>
    <xf numFmtId="189" fontId="23" fillId="24" borderId="10" xfId="0" applyNumberFormat="1" applyFont="1" applyFill="1" applyBorder="1" applyAlignment="1">
      <alignment horizontal="center" vertical="center" wrapText="1"/>
    </xf>
    <xf numFmtId="189" fontId="24" fillId="24" borderId="10" xfId="0" applyNumberFormat="1" applyFont="1" applyFill="1" applyBorder="1" applyAlignment="1">
      <alignment horizontal="center" vertical="center" wrapText="1"/>
    </xf>
    <xf numFmtId="189" fontId="23" fillId="25" borderId="10" xfId="0" applyNumberFormat="1" applyFont="1" applyFill="1" applyBorder="1" applyAlignment="1">
      <alignment horizontal="center" vertical="center" wrapText="1"/>
    </xf>
    <xf numFmtId="189" fontId="28" fillId="4" borderId="10" xfId="53" applyNumberFormat="1" applyFont="1" applyFill="1" applyBorder="1" applyAlignment="1">
      <alignment horizontal="center" vertical="center" wrapText="1"/>
      <protection/>
    </xf>
    <xf numFmtId="189" fontId="28" fillId="0" borderId="10" xfId="53" applyNumberFormat="1" applyFont="1" applyFill="1" applyBorder="1" applyAlignment="1">
      <alignment horizontal="center" vertical="center" wrapText="1"/>
      <protection/>
    </xf>
    <xf numFmtId="189" fontId="26" fillId="0" borderId="10" xfId="53" applyNumberFormat="1" applyFont="1" applyFill="1" applyBorder="1" applyAlignment="1">
      <alignment horizontal="center" vertical="center" wrapText="1"/>
      <protection/>
    </xf>
    <xf numFmtId="189" fontId="24" fillId="0" borderId="10" xfId="53" applyNumberFormat="1" applyFont="1" applyFill="1" applyBorder="1" applyAlignment="1">
      <alignment horizontal="center" vertical="center" wrapText="1"/>
      <protection/>
    </xf>
    <xf numFmtId="189" fontId="23" fillId="0" borderId="10" xfId="53" applyNumberFormat="1" applyFont="1" applyFill="1" applyBorder="1" applyAlignment="1">
      <alignment horizontal="center" vertical="center" wrapText="1"/>
      <protection/>
    </xf>
    <xf numFmtId="189" fontId="28" fillId="25" borderId="10" xfId="53" applyNumberFormat="1" applyFont="1" applyFill="1" applyBorder="1" applyAlignment="1">
      <alignment horizontal="center" vertical="center" wrapText="1"/>
      <protection/>
    </xf>
    <xf numFmtId="189" fontId="26" fillId="25" borderId="10" xfId="53" applyNumberFormat="1" applyFont="1" applyFill="1" applyBorder="1" applyAlignment="1">
      <alignment horizontal="center" vertical="center" wrapText="1"/>
      <protection/>
    </xf>
    <xf numFmtId="189" fontId="26" fillId="25" borderId="10" xfId="0" applyNumberFormat="1" applyFont="1" applyFill="1" applyBorder="1" applyAlignment="1">
      <alignment horizontal="center" vertical="center" wrapText="1"/>
    </xf>
    <xf numFmtId="189" fontId="20" fillId="4" borderId="10" xfId="53" applyNumberFormat="1" applyFont="1" applyFill="1" applyBorder="1" applyAlignment="1">
      <alignment horizontal="center" vertical="center" wrapText="1"/>
      <protection/>
    </xf>
    <xf numFmtId="189" fontId="23" fillId="0" borderId="10" xfId="0" applyNumberFormat="1" applyFont="1" applyBorder="1" applyAlignment="1">
      <alignment horizontal="center" vertical="center"/>
    </xf>
    <xf numFmtId="189" fontId="28" fillId="27" borderId="10" xfId="0" applyNumberFormat="1" applyFont="1" applyFill="1" applyBorder="1" applyAlignment="1">
      <alignment horizontal="center" vertical="center" wrapText="1"/>
    </xf>
    <xf numFmtId="189" fontId="23" fillId="27" borderId="10" xfId="0" applyNumberFormat="1" applyFont="1" applyFill="1" applyBorder="1" applyAlignment="1">
      <alignment horizontal="center" vertical="center"/>
    </xf>
    <xf numFmtId="189" fontId="25" fillId="27" borderId="10" xfId="53" applyNumberFormat="1" applyFont="1" applyFill="1" applyBorder="1" applyAlignment="1">
      <alignment horizontal="center" vertical="center" wrapText="1"/>
      <protection/>
    </xf>
    <xf numFmtId="189" fontId="23" fillId="0" borderId="0" xfId="0" applyNumberFormat="1" applyFont="1" applyAlignment="1">
      <alignment/>
    </xf>
    <xf numFmtId="194" fontId="20" fillId="0" borderId="10" xfId="0" applyNumberFormat="1" applyFont="1" applyBorder="1" applyAlignment="1">
      <alignment horizontal="center" vertical="center"/>
    </xf>
    <xf numFmtId="194" fontId="45" fillId="4" borderId="10" xfId="63" applyNumberFormat="1" applyFont="1" applyBorder="1" applyAlignment="1">
      <alignment horizontal="center" vertical="center"/>
    </xf>
    <xf numFmtId="194" fontId="25" fillId="0" borderId="10" xfId="0" applyNumberFormat="1" applyFont="1" applyBorder="1" applyAlignment="1">
      <alignment horizontal="center" vertical="center"/>
    </xf>
    <xf numFmtId="194" fontId="26" fillId="0" borderId="10" xfId="0" applyNumberFormat="1" applyFont="1" applyFill="1" applyBorder="1" applyAlignment="1">
      <alignment horizontal="center" vertical="center" wrapText="1"/>
    </xf>
    <xf numFmtId="194" fontId="26" fillId="27" borderId="10" xfId="0" applyNumberFormat="1" applyFont="1" applyFill="1" applyBorder="1" applyAlignment="1">
      <alignment horizontal="center" vertical="center" wrapText="1"/>
    </xf>
    <xf numFmtId="194" fontId="26" fillId="0" borderId="10" xfId="53" applyNumberFormat="1" applyFont="1" applyFill="1" applyBorder="1" applyAlignment="1">
      <alignment horizontal="center" vertical="center" wrapText="1"/>
      <protection/>
    </xf>
    <xf numFmtId="194" fontId="23" fillId="0" borderId="10" xfId="0" applyNumberFormat="1" applyFont="1" applyFill="1" applyBorder="1" applyAlignment="1">
      <alignment horizontal="center" vertical="center" wrapText="1"/>
    </xf>
    <xf numFmtId="194" fontId="33" fillId="0" borderId="11" xfId="0" applyNumberFormat="1" applyFont="1" applyFill="1" applyBorder="1" applyAlignment="1">
      <alignment horizontal="center" vertical="center" wrapText="1"/>
    </xf>
    <xf numFmtId="194" fontId="33" fillId="0" borderId="10" xfId="0" applyNumberFormat="1" applyFont="1" applyFill="1" applyBorder="1" applyAlignment="1">
      <alignment horizontal="center" vertical="center" wrapText="1"/>
    </xf>
    <xf numFmtId="194" fontId="33" fillId="0" borderId="10" xfId="0" applyNumberFormat="1" applyFont="1" applyFill="1" applyBorder="1" applyAlignment="1">
      <alignment horizontal="center" vertical="center" wrapText="1"/>
    </xf>
    <xf numFmtId="194" fontId="25" fillId="0" borderId="10" xfId="53" applyNumberFormat="1" applyFont="1" applyFill="1" applyBorder="1" applyAlignment="1">
      <alignment horizontal="center" vertical="center" wrapText="1"/>
      <protection/>
    </xf>
    <xf numFmtId="194" fontId="34" fillId="0" borderId="10" xfId="0" applyNumberFormat="1" applyFont="1" applyFill="1" applyBorder="1" applyAlignment="1">
      <alignment horizontal="center" vertical="top"/>
    </xf>
    <xf numFmtId="194" fontId="23" fillId="0" borderId="10" xfId="0" applyNumberFormat="1" applyFont="1" applyFill="1" applyBorder="1" applyAlignment="1">
      <alignment horizontal="center"/>
    </xf>
    <xf numFmtId="194" fontId="40" fillId="4" borderId="10" xfId="63" applyNumberFormat="1" applyFont="1" applyBorder="1" applyAlignment="1">
      <alignment horizontal="center"/>
    </xf>
    <xf numFmtId="194" fontId="20" fillId="0" borderId="10" xfId="0" applyNumberFormat="1" applyFont="1" applyFill="1" applyBorder="1" applyAlignment="1">
      <alignment horizontal="center"/>
    </xf>
    <xf numFmtId="194" fontId="25" fillId="0" borderId="10" xfId="0" applyNumberFormat="1" applyFont="1" applyFill="1" applyBorder="1" applyAlignment="1">
      <alignment horizontal="center"/>
    </xf>
    <xf numFmtId="194" fontId="28" fillId="0" borderId="10" xfId="0" applyNumberFormat="1" applyFont="1" applyFill="1" applyBorder="1" applyAlignment="1">
      <alignment horizontal="center" vertical="center" wrapText="1"/>
    </xf>
    <xf numFmtId="194" fontId="22" fillId="27" borderId="10" xfId="0" applyNumberFormat="1" applyFont="1" applyFill="1" applyBorder="1" applyAlignment="1">
      <alignment horizontal="center" vertical="center" wrapText="1"/>
    </xf>
    <xf numFmtId="194" fontId="22" fillId="25" borderId="10" xfId="0" applyNumberFormat="1" applyFont="1" applyFill="1" applyBorder="1" applyAlignment="1">
      <alignment horizontal="center" vertical="center" wrapText="1"/>
    </xf>
    <xf numFmtId="194" fontId="29" fillId="0" borderId="10" xfId="0" applyNumberFormat="1" applyFont="1" applyFill="1" applyBorder="1" applyAlignment="1">
      <alignment horizontal="center" vertical="center" wrapText="1"/>
    </xf>
    <xf numFmtId="194" fontId="22" fillId="0" borderId="10" xfId="0" applyNumberFormat="1" applyFont="1" applyFill="1" applyBorder="1" applyAlignment="1">
      <alignment horizontal="center" vertical="center" wrapText="1"/>
    </xf>
    <xf numFmtId="194" fontId="22" fillId="4" borderId="10" xfId="0" applyNumberFormat="1" applyFont="1" applyFill="1" applyBorder="1" applyAlignment="1">
      <alignment horizontal="center" vertical="center" wrapText="1"/>
    </xf>
    <xf numFmtId="194" fontId="28" fillId="0" borderId="10" xfId="53" applyNumberFormat="1" applyFont="1" applyFill="1" applyBorder="1" applyAlignment="1">
      <alignment horizontal="center" vertical="center" wrapText="1"/>
      <protection/>
    </xf>
    <xf numFmtId="194" fontId="23" fillId="0" borderId="0" xfId="0" applyNumberFormat="1" applyFont="1" applyAlignment="1">
      <alignment/>
    </xf>
    <xf numFmtId="194" fontId="19" fillId="4" borderId="0" xfId="63" applyNumberFormat="1" applyAlignment="1">
      <alignment/>
    </xf>
    <xf numFmtId="194" fontId="24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189" fontId="24" fillId="0" borderId="10" xfId="0" applyNumberFormat="1" applyFont="1" applyBorder="1" applyAlignment="1">
      <alignment horizontal="center" vertical="center"/>
    </xf>
    <xf numFmtId="189" fontId="28" fillId="25" borderId="10" xfId="0" applyNumberFormat="1" applyFont="1" applyFill="1" applyBorder="1" applyAlignment="1">
      <alignment horizontal="center" vertical="center" wrapText="1"/>
    </xf>
    <xf numFmtId="189" fontId="24" fillId="0" borderId="10" xfId="0" applyNumberFormat="1" applyFont="1" applyBorder="1" applyAlignment="1">
      <alignment horizontal="center"/>
    </xf>
    <xf numFmtId="189" fontId="23" fillId="0" borderId="10" xfId="0" applyNumberFormat="1" applyFont="1" applyBorder="1" applyAlignment="1">
      <alignment/>
    </xf>
    <xf numFmtId="189" fontId="24" fillId="27" borderId="10" xfId="0" applyNumberFormat="1" applyFont="1" applyFill="1" applyBorder="1" applyAlignment="1">
      <alignment horizontal="center" vertical="center"/>
    </xf>
    <xf numFmtId="189" fontId="28" fillId="27" borderId="10" xfId="53" applyNumberFormat="1" applyFont="1" applyFill="1" applyBorder="1" applyAlignment="1">
      <alignment horizontal="center" vertical="center" wrapText="1"/>
      <protection/>
    </xf>
    <xf numFmtId="189" fontId="23" fillId="25" borderId="10" xfId="0" applyNumberFormat="1" applyFont="1" applyFill="1" applyBorder="1" applyAlignment="1">
      <alignment horizontal="center" vertical="center"/>
    </xf>
    <xf numFmtId="189" fontId="23" fillId="25" borderId="10" xfId="0" applyNumberFormat="1" applyFont="1" applyFill="1" applyBorder="1" applyAlignment="1">
      <alignment/>
    </xf>
    <xf numFmtId="189" fontId="26" fillId="0" borderId="10" xfId="0" applyNumberFormat="1" applyFont="1" applyFill="1" applyBorder="1" applyAlignment="1">
      <alignment horizontal="center" wrapText="1"/>
    </xf>
    <xf numFmtId="189" fontId="23" fillId="0" borderId="14" xfId="0" applyNumberFormat="1" applyFont="1" applyBorder="1" applyAlignment="1">
      <alignment horizontal="center"/>
    </xf>
    <xf numFmtId="189" fontId="23" fillId="0" borderId="0" xfId="0" applyNumberFormat="1" applyFont="1" applyAlignment="1">
      <alignment horizontal="center"/>
    </xf>
    <xf numFmtId="189" fontId="20" fillId="25" borderId="10" xfId="53" applyNumberFormat="1" applyFont="1" applyFill="1" applyBorder="1" applyAlignment="1">
      <alignment horizontal="center" wrapText="1"/>
      <protection/>
    </xf>
    <xf numFmtId="189" fontId="23" fillId="27" borderId="10" xfId="53" applyNumberFormat="1" applyFont="1" applyFill="1" applyBorder="1" applyAlignment="1">
      <alignment horizontal="center" wrapText="1"/>
      <protection/>
    </xf>
    <xf numFmtId="189" fontId="23" fillId="27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justify" vertical="center" wrapText="1"/>
    </xf>
    <xf numFmtId="189" fontId="24" fillId="4" borderId="10" xfId="53" applyNumberFormat="1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194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="115" zoomScaleSheetLayoutView="115" workbookViewId="0" topLeftCell="A4">
      <selection activeCell="D53" sqref="D53"/>
    </sheetView>
  </sheetViews>
  <sheetFormatPr defaultColWidth="9.125" defaultRowHeight="12.75"/>
  <cols>
    <col min="1" max="1" width="5.50390625" style="4" customWidth="1"/>
    <col min="2" max="2" width="24.875" style="4" customWidth="1"/>
    <col min="3" max="3" width="65.00390625" style="4" customWidth="1"/>
    <col min="4" max="4" width="12.625" style="4" customWidth="1"/>
    <col min="5" max="16384" width="9.125" style="4" customWidth="1"/>
  </cols>
  <sheetData>
    <row r="1" ht="12.75" customHeight="1">
      <c r="D1" s="1" t="s">
        <v>68</v>
      </c>
    </row>
    <row r="2" spans="3:4" ht="29.25" customHeight="1">
      <c r="C2" s="272" t="s">
        <v>333</v>
      </c>
      <c r="D2" s="273"/>
    </row>
    <row r="3" spans="3:4" ht="12.75" customHeight="1">
      <c r="C3" s="273" t="s">
        <v>181</v>
      </c>
      <c r="D3" s="273"/>
    </row>
    <row r="4" spans="2:4" ht="13.5">
      <c r="B4" s="6"/>
      <c r="C4" s="273" t="s">
        <v>176</v>
      </c>
      <c r="D4" s="273"/>
    </row>
    <row r="5" spans="2:4" ht="12.75" customHeight="1">
      <c r="B5" s="7"/>
      <c r="D5" s="1" t="s">
        <v>384</v>
      </c>
    </row>
    <row r="6" spans="2:7" ht="13.5">
      <c r="B6" s="8"/>
      <c r="D6" s="1" t="s">
        <v>400</v>
      </c>
      <c r="G6" s="6"/>
    </row>
    <row r="7" spans="2:7" ht="13.5">
      <c r="B7" s="8"/>
      <c r="C7" s="1"/>
      <c r="G7" s="6"/>
    </row>
    <row r="8" spans="1:7" ht="12.75" customHeight="1">
      <c r="A8" s="271" t="s">
        <v>385</v>
      </c>
      <c r="B8" s="271"/>
      <c r="C8" s="271"/>
      <c r="D8" s="271"/>
      <c r="G8" s="6"/>
    </row>
    <row r="9" spans="1:4" ht="29.25" customHeight="1">
      <c r="A9" s="271"/>
      <c r="B9" s="271"/>
      <c r="C9" s="271"/>
      <c r="D9" s="271"/>
    </row>
    <row r="10" spans="2:4" ht="12.75" customHeight="1">
      <c r="B10" s="9"/>
      <c r="C10" s="10"/>
      <c r="D10" s="16" t="s">
        <v>23</v>
      </c>
    </row>
    <row r="11" spans="1:4" ht="21" customHeight="1">
      <c r="A11" s="12" t="s">
        <v>135</v>
      </c>
      <c r="B11" s="12" t="s">
        <v>33</v>
      </c>
      <c r="C11" s="12" t="s">
        <v>0</v>
      </c>
      <c r="D11" s="12" t="s">
        <v>22</v>
      </c>
    </row>
    <row r="12" spans="1:4" ht="32.25" customHeight="1">
      <c r="A12" s="61">
        <v>182</v>
      </c>
      <c r="B12" s="19" t="s">
        <v>136</v>
      </c>
      <c r="C12" s="20" t="s">
        <v>24</v>
      </c>
      <c r="D12" s="161">
        <f>D13+D16+D18+D51</f>
        <v>451.02882999999997</v>
      </c>
    </row>
    <row r="13" spans="1:4" ht="30" customHeight="1">
      <c r="A13" s="61">
        <v>182</v>
      </c>
      <c r="B13" s="13" t="s">
        <v>137</v>
      </c>
      <c r="C13" s="2" t="s">
        <v>151</v>
      </c>
      <c r="D13" s="89">
        <f>D14</f>
        <v>34.4</v>
      </c>
    </row>
    <row r="14" spans="1:4" ht="66" customHeight="1">
      <c r="A14" s="61">
        <v>182</v>
      </c>
      <c r="B14" s="13" t="s">
        <v>242</v>
      </c>
      <c r="C14" s="84" t="s">
        <v>243</v>
      </c>
      <c r="D14" s="141">
        <v>34.4</v>
      </c>
    </row>
    <row r="15" spans="1:4" ht="24.75" customHeight="1" hidden="1">
      <c r="A15" s="61">
        <v>182</v>
      </c>
      <c r="B15" s="13" t="s">
        <v>139</v>
      </c>
      <c r="C15" s="2" t="s">
        <v>25</v>
      </c>
      <c r="D15" s="17">
        <f>D16</f>
        <v>3.8</v>
      </c>
    </row>
    <row r="16" spans="1:4" ht="13.5" customHeight="1">
      <c r="A16" s="61">
        <v>182</v>
      </c>
      <c r="B16" s="13" t="s">
        <v>244</v>
      </c>
      <c r="C16" s="2" t="s">
        <v>20</v>
      </c>
      <c r="D16" s="170">
        <f>D17</f>
        <v>3.8</v>
      </c>
    </row>
    <row r="17" spans="1:4" ht="20.25" customHeight="1">
      <c r="A17" s="61">
        <v>182</v>
      </c>
      <c r="B17" s="13" t="s">
        <v>354</v>
      </c>
      <c r="C17" s="2" t="s">
        <v>20</v>
      </c>
      <c r="D17" s="171">
        <v>3.8</v>
      </c>
    </row>
    <row r="18" spans="1:4" ht="18" customHeight="1">
      <c r="A18" s="61">
        <v>182</v>
      </c>
      <c r="B18" s="13" t="s">
        <v>138</v>
      </c>
      <c r="C18" s="2" t="s">
        <v>27</v>
      </c>
      <c r="D18" s="17">
        <f>D19+D20+D21+D50</f>
        <v>294.79999999999995</v>
      </c>
    </row>
    <row r="19" spans="1:4" ht="46.5" customHeight="1">
      <c r="A19" s="61">
        <v>182</v>
      </c>
      <c r="B19" s="13" t="s">
        <v>21</v>
      </c>
      <c r="C19" s="15" t="s">
        <v>251</v>
      </c>
      <c r="D19" s="18">
        <v>15.4</v>
      </c>
    </row>
    <row r="20" spans="1:4" ht="47.25" customHeight="1">
      <c r="A20" s="61">
        <v>182</v>
      </c>
      <c r="B20" s="13" t="s">
        <v>252</v>
      </c>
      <c r="C20" s="13" t="s">
        <v>253</v>
      </c>
      <c r="D20" s="18">
        <v>276.7</v>
      </c>
    </row>
    <row r="21" spans="1:4" ht="42.75" customHeight="1" hidden="1">
      <c r="A21" s="61">
        <v>182</v>
      </c>
      <c r="B21" s="13" t="s">
        <v>254</v>
      </c>
      <c r="C21" s="90" t="s">
        <v>255</v>
      </c>
      <c r="D21" s="18"/>
    </row>
    <row r="22" spans="1:4" ht="48" customHeight="1" hidden="1">
      <c r="A22" s="61">
        <v>182</v>
      </c>
      <c r="B22" s="13" t="s">
        <v>140</v>
      </c>
      <c r="C22" s="2" t="s">
        <v>89</v>
      </c>
      <c r="D22" s="18"/>
    </row>
    <row r="23" spans="1:4" ht="48" customHeight="1" hidden="1">
      <c r="A23" s="61">
        <v>182</v>
      </c>
      <c r="B23" s="13" t="s">
        <v>90</v>
      </c>
      <c r="C23" s="2" t="s">
        <v>91</v>
      </c>
      <c r="D23" s="18"/>
    </row>
    <row r="24" spans="1:4" ht="48" customHeight="1" hidden="1">
      <c r="A24" s="61">
        <v>182</v>
      </c>
      <c r="B24" s="13" t="s">
        <v>92</v>
      </c>
      <c r="C24" s="2" t="s">
        <v>93</v>
      </c>
      <c r="D24" s="18"/>
    </row>
    <row r="25" spans="1:4" ht="48" customHeight="1" hidden="1">
      <c r="A25" s="61">
        <v>182</v>
      </c>
      <c r="B25" s="13" t="s">
        <v>141</v>
      </c>
      <c r="C25" s="2" t="s">
        <v>94</v>
      </c>
      <c r="D25" s="18"/>
    </row>
    <row r="26" spans="1:4" ht="48" customHeight="1" hidden="1">
      <c r="A26" s="61">
        <v>182</v>
      </c>
      <c r="B26" s="13" t="s">
        <v>70</v>
      </c>
      <c r="C26" s="2" t="s">
        <v>69</v>
      </c>
      <c r="D26" s="18"/>
    </row>
    <row r="27" spans="1:4" ht="27" hidden="1">
      <c r="A27" s="61">
        <v>182</v>
      </c>
      <c r="B27" s="13" t="s">
        <v>142</v>
      </c>
      <c r="C27" s="2" t="s">
        <v>26</v>
      </c>
      <c r="D27" s="17">
        <f>D28</f>
        <v>0</v>
      </c>
    </row>
    <row r="28" spans="1:4" ht="54.75" hidden="1">
      <c r="A28" s="61">
        <v>182</v>
      </c>
      <c r="B28" s="2" t="s">
        <v>175</v>
      </c>
      <c r="C28" s="14" t="s">
        <v>18</v>
      </c>
      <c r="D28" s="11"/>
    </row>
    <row r="29" spans="1:4" ht="54.75" hidden="1">
      <c r="A29" s="61">
        <v>182</v>
      </c>
      <c r="B29" s="2" t="s">
        <v>72</v>
      </c>
      <c r="C29" s="14" t="s">
        <v>71</v>
      </c>
      <c r="D29" s="11"/>
    </row>
    <row r="30" spans="1:4" ht="54.75" hidden="1">
      <c r="A30" s="61">
        <v>182</v>
      </c>
      <c r="B30" s="2" t="s">
        <v>1</v>
      </c>
      <c r="C30" s="2" t="s">
        <v>2</v>
      </c>
      <c r="D30" s="11"/>
    </row>
    <row r="31" spans="1:4" ht="69" hidden="1">
      <c r="A31" s="61">
        <v>182</v>
      </c>
      <c r="B31" s="2" t="s">
        <v>73</v>
      </c>
      <c r="C31" s="15" t="s">
        <v>74</v>
      </c>
      <c r="D31" s="11"/>
    </row>
    <row r="32" spans="1:4" ht="54.75" hidden="1">
      <c r="A32" s="61">
        <v>182</v>
      </c>
      <c r="B32" s="2" t="s">
        <v>75</v>
      </c>
      <c r="C32" s="15" t="s">
        <v>76</v>
      </c>
      <c r="D32" s="11"/>
    </row>
    <row r="33" spans="1:4" ht="27" hidden="1">
      <c r="A33" s="61">
        <v>182</v>
      </c>
      <c r="B33" s="13" t="s">
        <v>143</v>
      </c>
      <c r="C33" s="2" t="s">
        <v>95</v>
      </c>
      <c r="D33" s="11"/>
    </row>
    <row r="34" spans="1:4" ht="27" hidden="1">
      <c r="A34" s="61">
        <v>182</v>
      </c>
      <c r="B34" s="2" t="s">
        <v>3</v>
      </c>
      <c r="C34" s="3" t="s">
        <v>4</v>
      </c>
      <c r="D34" s="11"/>
    </row>
    <row r="35" spans="1:4" ht="13.5" hidden="1">
      <c r="A35" s="61">
        <v>182</v>
      </c>
      <c r="B35" s="2" t="s">
        <v>77</v>
      </c>
      <c r="C35" s="3" t="s">
        <v>5</v>
      </c>
      <c r="D35" s="11"/>
    </row>
    <row r="36" spans="1:4" ht="27" hidden="1">
      <c r="A36" s="61">
        <v>182</v>
      </c>
      <c r="B36" s="13" t="s">
        <v>144</v>
      </c>
      <c r="C36" s="2" t="s">
        <v>96</v>
      </c>
      <c r="D36" s="11"/>
    </row>
    <row r="37" spans="1:4" ht="69" hidden="1">
      <c r="A37" s="61">
        <v>182</v>
      </c>
      <c r="B37" s="2" t="s">
        <v>78</v>
      </c>
      <c r="C37" s="3" t="s">
        <v>79</v>
      </c>
      <c r="D37" s="11"/>
    </row>
    <row r="38" spans="1:4" ht="69" hidden="1">
      <c r="A38" s="61">
        <v>182</v>
      </c>
      <c r="B38" s="2" t="s">
        <v>80</v>
      </c>
      <c r="C38" s="3" t="s">
        <v>81</v>
      </c>
      <c r="D38" s="11"/>
    </row>
    <row r="39" spans="1:4" ht="41.25" hidden="1">
      <c r="A39" s="61">
        <v>182</v>
      </c>
      <c r="B39" s="2" t="s">
        <v>6</v>
      </c>
      <c r="C39" s="3" t="s">
        <v>7</v>
      </c>
      <c r="D39" s="11"/>
    </row>
    <row r="40" spans="1:4" ht="41.25" hidden="1">
      <c r="A40" s="61">
        <v>182</v>
      </c>
      <c r="B40" s="2" t="s">
        <v>8</v>
      </c>
      <c r="C40" s="3" t="s">
        <v>9</v>
      </c>
      <c r="D40" s="11"/>
    </row>
    <row r="41" spans="1:4" ht="41.25" hidden="1">
      <c r="A41" s="61">
        <v>182</v>
      </c>
      <c r="B41" s="25" t="s">
        <v>19</v>
      </c>
      <c r="C41" s="3" t="s">
        <v>82</v>
      </c>
      <c r="D41" s="11"/>
    </row>
    <row r="42" spans="1:4" ht="13.5" hidden="1">
      <c r="A42" s="61">
        <v>182</v>
      </c>
      <c r="B42" s="13" t="s">
        <v>145</v>
      </c>
      <c r="C42" s="2" t="s">
        <v>97</v>
      </c>
      <c r="D42" s="11"/>
    </row>
    <row r="43" spans="1:4" ht="41.25" hidden="1">
      <c r="A43" s="61">
        <v>182</v>
      </c>
      <c r="B43" s="2" t="s">
        <v>10</v>
      </c>
      <c r="C43" s="3" t="s">
        <v>11</v>
      </c>
      <c r="D43" s="11"/>
    </row>
    <row r="44" spans="1:4" ht="41.25" hidden="1">
      <c r="A44" s="61">
        <v>182</v>
      </c>
      <c r="B44" s="2" t="s">
        <v>83</v>
      </c>
      <c r="C44" s="3" t="s">
        <v>84</v>
      </c>
      <c r="D44" s="11"/>
    </row>
    <row r="45" spans="1:4" ht="41.25" hidden="1">
      <c r="A45" s="61">
        <v>182</v>
      </c>
      <c r="B45" s="2" t="s">
        <v>85</v>
      </c>
      <c r="C45" s="3" t="s">
        <v>86</v>
      </c>
      <c r="D45" s="11"/>
    </row>
    <row r="46" spans="1:4" ht="27" hidden="1">
      <c r="A46" s="61">
        <v>182</v>
      </c>
      <c r="B46" s="2" t="s">
        <v>87</v>
      </c>
      <c r="C46" s="3" t="s">
        <v>88</v>
      </c>
      <c r="D46" s="11"/>
    </row>
    <row r="47" spans="1:4" ht="13.5" hidden="1">
      <c r="A47" s="61">
        <v>182</v>
      </c>
      <c r="B47" s="13" t="s">
        <v>146</v>
      </c>
      <c r="C47" s="2" t="s">
        <v>98</v>
      </c>
      <c r="D47" s="11"/>
    </row>
    <row r="48" spans="1:4" ht="13.5" hidden="1">
      <c r="A48" s="61">
        <v>182</v>
      </c>
      <c r="B48" s="2" t="s">
        <v>12</v>
      </c>
      <c r="C48" s="3" t="s">
        <v>13</v>
      </c>
      <c r="D48" s="11"/>
    </row>
    <row r="49" spans="1:4" ht="13.5" hidden="1">
      <c r="A49" s="61">
        <v>182</v>
      </c>
      <c r="B49" s="2" t="s">
        <v>14</v>
      </c>
      <c r="C49" s="3" t="s">
        <v>15</v>
      </c>
      <c r="D49" s="11"/>
    </row>
    <row r="50" spans="1:4" ht="27">
      <c r="A50" s="61">
        <v>182</v>
      </c>
      <c r="B50" s="2" t="s">
        <v>254</v>
      </c>
      <c r="C50" s="3" t="s">
        <v>349</v>
      </c>
      <c r="D50" s="129">
        <v>2.7</v>
      </c>
    </row>
    <row r="51" spans="1:4" ht="27">
      <c r="A51" s="61">
        <v>991</v>
      </c>
      <c r="B51" s="157" t="s">
        <v>143</v>
      </c>
      <c r="C51" s="88" t="s">
        <v>95</v>
      </c>
      <c r="D51" s="63">
        <f>D53+D52</f>
        <v>118.02883</v>
      </c>
    </row>
    <row r="52" spans="1:4" ht="27">
      <c r="A52" s="61">
        <v>991</v>
      </c>
      <c r="B52" s="157" t="s">
        <v>248</v>
      </c>
      <c r="C52" s="88" t="s">
        <v>249</v>
      </c>
      <c r="D52" s="61">
        <v>75.72883</v>
      </c>
    </row>
    <row r="53" spans="1:4" s="158" customFormat="1" ht="13.5">
      <c r="A53" s="61">
        <v>991</v>
      </c>
      <c r="B53" s="157" t="s">
        <v>342</v>
      </c>
      <c r="C53" s="157" t="s">
        <v>343</v>
      </c>
      <c r="D53" s="61">
        <v>42.3</v>
      </c>
    </row>
    <row r="54" spans="1:4" s="158" customFormat="1" ht="27" hidden="1">
      <c r="A54" s="61">
        <v>991</v>
      </c>
      <c r="B54" s="64" t="s">
        <v>144</v>
      </c>
      <c r="C54" s="88" t="s">
        <v>96</v>
      </c>
      <c r="D54" s="160">
        <f>D55</f>
        <v>0</v>
      </c>
    </row>
    <row r="55" spans="1:4" s="158" customFormat="1" ht="82.5" hidden="1">
      <c r="A55" s="61">
        <v>991</v>
      </c>
      <c r="B55" s="64" t="s">
        <v>337</v>
      </c>
      <c r="C55" s="88" t="s">
        <v>344</v>
      </c>
      <c r="D55" s="159"/>
    </row>
  </sheetData>
  <sheetProtection/>
  <mergeCells count="4">
    <mergeCell ref="A8:D9"/>
    <mergeCell ref="C2:D2"/>
    <mergeCell ref="C3:D3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115" zoomScaleSheetLayoutView="115" workbookViewId="0" topLeftCell="A1">
      <selection activeCell="A8" sqref="A8:D9"/>
    </sheetView>
  </sheetViews>
  <sheetFormatPr defaultColWidth="9.125" defaultRowHeight="12.75"/>
  <cols>
    <col min="1" max="1" width="32.625" style="4" customWidth="1"/>
    <col min="2" max="2" width="54.50390625" style="4" customWidth="1"/>
    <col min="3" max="4" width="10.125" style="4" bestFit="1" customWidth="1"/>
    <col min="5" max="16384" width="9.125" style="4" customWidth="1"/>
  </cols>
  <sheetData>
    <row r="1" ht="12.75" customHeight="1">
      <c r="D1" s="1" t="s">
        <v>133</v>
      </c>
    </row>
    <row r="2" ht="13.5">
      <c r="D2" s="1" t="s">
        <v>334</v>
      </c>
    </row>
    <row r="3" ht="12.75" customHeight="1">
      <c r="D3" s="1" t="s">
        <v>181</v>
      </c>
    </row>
    <row r="4" spans="1:4" ht="13.5">
      <c r="A4" s="6"/>
      <c r="D4" s="1" t="s">
        <v>176</v>
      </c>
    </row>
    <row r="5" spans="1:4" ht="12.75" customHeight="1">
      <c r="A5" s="7"/>
      <c r="D5" s="1" t="s">
        <v>384</v>
      </c>
    </row>
    <row r="6" spans="1:4" ht="13.5">
      <c r="A6" s="8"/>
      <c r="D6" s="1" t="s">
        <v>400</v>
      </c>
    </row>
    <row r="7" ht="12.75">
      <c r="A7" s="8"/>
    </row>
    <row r="8" spans="1:4" ht="12.75" customHeight="1">
      <c r="A8" s="275" t="s">
        <v>397</v>
      </c>
      <c r="B8" s="275"/>
      <c r="C8" s="275"/>
      <c r="D8" s="275"/>
    </row>
    <row r="9" spans="1:4" ht="29.25" customHeight="1">
      <c r="A9" s="275"/>
      <c r="B9" s="275"/>
      <c r="C9" s="275"/>
      <c r="D9" s="275"/>
    </row>
    <row r="10" spans="1:4" ht="12.75" customHeight="1">
      <c r="A10" s="9"/>
      <c r="D10" s="16" t="s">
        <v>23</v>
      </c>
    </row>
    <row r="11" spans="1:4" ht="32.25" customHeight="1">
      <c r="A11" s="12" t="s">
        <v>33</v>
      </c>
      <c r="B11" s="12" t="s">
        <v>0</v>
      </c>
      <c r="C11" s="290" t="s">
        <v>28</v>
      </c>
      <c r="D11" s="290"/>
    </row>
    <row r="12" spans="1:4" ht="32.25" customHeight="1">
      <c r="A12" s="12"/>
      <c r="B12" s="12"/>
      <c r="C12" s="62">
        <v>2023</v>
      </c>
      <c r="D12" s="62">
        <v>2024</v>
      </c>
    </row>
    <row r="13" spans="1:4" ht="28.5" customHeight="1">
      <c r="A13" s="61" t="s">
        <v>161</v>
      </c>
      <c r="B13" s="23" t="s">
        <v>317</v>
      </c>
      <c r="C13" s="142">
        <v>0</v>
      </c>
      <c r="D13" s="142">
        <v>0</v>
      </c>
    </row>
    <row r="14" spans="1:4" ht="27.75" customHeight="1">
      <c r="A14" s="22" t="s">
        <v>245</v>
      </c>
      <c r="B14" s="24" t="s">
        <v>162</v>
      </c>
      <c r="C14" s="139">
        <v>-2511</v>
      </c>
      <c r="D14" s="140">
        <v>-2516.4</v>
      </c>
    </row>
    <row r="15" spans="1:4" ht="27.75" customHeight="1">
      <c r="A15" s="22" t="s">
        <v>246</v>
      </c>
      <c r="B15" s="23" t="s">
        <v>318</v>
      </c>
      <c r="C15" s="139">
        <f>C14</f>
        <v>-2511</v>
      </c>
      <c r="D15" s="140">
        <f>D14</f>
        <v>-2516.4</v>
      </c>
    </row>
    <row r="16" spans="1:4" ht="27.75" customHeight="1">
      <c r="A16" s="22" t="s">
        <v>247</v>
      </c>
      <c r="B16" s="23" t="s">
        <v>163</v>
      </c>
      <c r="C16" s="139">
        <v>2511</v>
      </c>
      <c r="D16" s="140">
        <v>2516.4</v>
      </c>
    </row>
    <row r="17" spans="1:4" ht="27.75" customHeight="1">
      <c r="A17" s="22" t="s">
        <v>319</v>
      </c>
      <c r="B17" s="23" t="s">
        <v>256</v>
      </c>
      <c r="C17" s="139">
        <f>C16</f>
        <v>2511</v>
      </c>
      <c r="D17" s="139">
        <f>D16</f>
        <v>2516.4</v>
      </c>
    </row>
  </sheetData>
  <sheetProtection/>
  <mergeCells count="2"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SheetLayoutView="100" workbookViewId="0" topLeftCell="A1">
      <selection activeCell="E2" sqref="E2"/>
    </sheetView>
  </sheetViews>
  <sheetFormatPr defaultColWidth="9.125" defaultRowHeight="12.75"/>
  <cols>
    <col min="1" max="1" width="5.50390625" style="4" customWidth="1"/>
    <col min="2" max="2" width="24.875" style="4" customWidth="1"/>
    <col min="3" max="3" width="65.50390625" style="4" customWidth="1"/>
    <col min="4" max="4" width="10.125" style="4" customWidth="1"/>
    <col min="5" max="16384" width="9.125" style="4" customWidth="1"/>
  </cols>
  <sheetData>
    <row r="1" ht="12.75" customHeight="1">
      <c r="E1" s="1" t="s">
        <v>127</v>
      </c>
    </row>
    <row r="2" ht="13.5">
      <c r="E2" s="1" t="s">
        <v>334</v>
      </c>
    </row>
    <row r="3" ht="12.75" customHeight="1">
      <c r="E3" s="1" t="s">
        <v>181</v>
      </c>
    </row>
    <row r="4" spans="2:5" ht="13.5">
      <c r="B4" s="6"/>
      <c r="E4" s="1" t="s">
        <v>176</v>
      </c>
    </row>
    <row r="5" spans="2:5" ht="12.75" customHeight="1">
      <c r="B5" s="7"/>
      <c r="E5" s="1" t="s">
        <v>384</v>
      </c>
    </row>
    <row r="6" spans="2:7" ht="13.5">
      <c r="B6" s="8"/>
      <c r="E6" s="1" t="s">
        <v>400</v>
      </c>
      <c r="G6" s="6"/>
    </row>
    <row r="7" spans="2:7" ht="13.5">
      <c r="B7" s="8"/>
      <c r="C7" s="1"/>
      <c r="G7" s="6"/>
    </row>
    <row r="8" spans="1:7" ht="12.75" customHeight="1">
      <c r="A8" s="271" t="s">
        <v>386</v>
      </c>
      <c r="B8" s="271"/>
      <c r="C8" s="271"/>
      <c r="D8" s="271"/>
      <c r="E8" s="271"/>
      <c r="G8" s="6"/>
    </row>
    <row r="9" spans="1:5" ht="29.25" customHeight="1">
      <c r="A9" s="271"/>
      <c r="B9" s="271"/>
      <c r="C9" s="271"/>
      <c r="D9" s="271"/>
      <c r="E9" s="271"/>
    </row>
    <row r="10" spans="2:5" ht="12.75" customHeight="1">
      <c r="B10" s="9"/>
      <c r="C10" s="10"/>
      <c r="E10" s="16" t="s">
        <v>23</v>
      </c>
    </row>
    <row r="11" spans="1:5" ht="21" customHeight="1">
      <c r="A11" s="274" t="s">
        <v>135</v>
      </c>
      <c r="B11" s="274" t="s">
        <v>33</v>
      </c>
      <c r="C11" s="274" t="s">
        <v>0</v>
      </c>
      <c r="D11" s="274" t="s">
        <v>28</v>
      </c>
      <c r="E11" s="274"/>
    </row>
    <row r="12" spans="1:5" ht="21" customHeight="1">
      <c r="A12" s="274"/>
      <c r="B12" s="274"/>
      <c r="C12" s="274"/>
      <c r="D12" s="12" t="s">
        <v>377</v>
      </c>
      <c r="E12" s="12" t="s">
        <v>387</v>
      </c>
    </row>
    <row r="13" spans="1:5" ht="32.25" customHeight="1">
      <c r="A13" s="61">
        <v>182</v>
      </c>
      <c r="B13" s="19" t="s">
        <v>136</v>
      </c>
      <c r="C13" s="20" t="s">
        <v>24</v>
      </c>
      <c r="D13" s="89">
        <f>D14+D16+D20+D18+D25</f>
        <v>424.7</v>
      </c>
      <c r="E13" s="172">
        <f>E14+E18+E20+E25</f>
        <v>425.4</v>
      </c>
    </row>
    <row r="14" spans="1:5" ht="30" customHeight="1">
      <c r="A14" s="61">
        <v>182</v>
      </c>
      <c r="B14" s="13" t="s">
        <v>137</v>
      </c>
      <c r="C14" s="2" t="s">
        <v>151</v>
      </c>
      <c r="D14" s="17">
        <f>D15</f>
        <v>34.9</v>
      </c>
      <c r="E14" s="172">
        <f>E15</f>
        <v>35.4</v>
      </c>
    </row>
    <row r="15" spans="1:5" ht="81" customHeight="1">
      <c r="A15" s="61">
        <v>182</v>
      </c>
      <c r="B15" s="13" t="s">
        <v>242</v>
      </c>
      <c r="C15" s="84" t="s">
        <v>243</v>
      </c>
      <c r="D15" s="18">
        <v>34.9</v>
      </c>
      <c r="E15" s="173">
        <v>35.4</v>
      </c>
    </row>
    <row r="16" spans="1:5" ht="24.75" customHeight="1" hidden="1">
      <c r="A16" s="61">
        <v>182</v>
      </c>
      <c r="B16" s="13" t="s">
        <v>139</v>
      </c>
      <c r="C16" s="2" t="s">
        <v>25</v>
      </c>
      <c r="D16" s="17">
        <f>D17</f>
        <v>0</v>
      </c>
      <c r="E16" s="73">
        <f>E17</f>
        <v>0</v>
      </c>
    </row>
    <row r="17" spans="1:5" ht="20.25" customHeight="1" hidden="1">
      <c r="A17" s="61">
        <v>182</v>
      </c>
      <c r="B17" s="13" t="s">
        <v>244</v>
      </c>
      <c r="C17" s="2" t="s">
        <v>20</v>
      </c>
      <c r="D17" s="18">
        <v>0</v>
      </c>
      <c r="E17" s="128">
        <v>0</v>
      </c>
    </row>
    <row r="18" spans="1:5" ht="20.25" customHeight="1">
      <c r="A18" s="61">
        <v>182</v>
      </c>
      <c r="B18" s="13" t="s">
        <v>350</v>
      </c>
      <c r="C18" s="2" t="s">
        <v>25</v>
      </c>
      <c r="D18" s="18">
        <f>D19</f>
        <v>3.8</v>
      </c>
      <c r="E18" s="128">
        <f>E19</f>
        <v>3.8</v>
      </c>
    </row>
    <row r="19" spans="1:5" ht="20.25" customHeight="1">
      <c r="A19" s="61">
        <v>182</v>
      </c>
      <c r="B19" s="13" t="s">
        <v>355</v>
      </c>
      <c r="C19" s="2" t="s">
        <v>20</v>
      </c>
      <c r="D19" s="18">
        <v>3.8</v>
      </c>
      <c r="E19" s="128">
        <v>3.8</v>
      </c>
    </row>
    <row r="20" spans="1:5" ht="18" customHeight="1">
      <c r="A20" s="61">
        <v>182</v>
      </c>
      <c r="B20" s="13" t="s">
        <v>138</v>
      </c>
      <c r="C20" s="2" t="s">
        <v>27</v>
      </c>
      <c r="D20" s="17">
        <f>D21+D23+D24+D22</f>
        <v>295.8</v>
      </c>
      <c r="E20" s="73">
        <f>E21+E23+E22</f>
        <v>296</v>
      </c>
    </row>
    <row r="21" spans="1:5" ht="46.5" customHeight="1">
      <c r="A21" s="61">
        <v>182</v>
      </c>
      <c r="B21" s="13" t="s">
        <v>21</v>
      </c>
      <c r="C21" s="15" t="s">
        <v>251</v>
      </c>
      <c r="D21" s="18">
        <v>15.6</v>
      </c>
      <c r="E21" s="128">
        <v>15.8</v>
      </c>
    </row>
    <row r="22" spans="1:5" ht="46.5" customHeight="1">
      <c r="A22" s="61">
        <v>182</v>
      </c>
      <c r="B22" s="13" t="s">
        <v>254</v>
      </c>
      <c r="C22" s="15" t="s">
        <v>255</v>
      </c>
      <c r="D22" s="18">
        <v>2.7</v>
      </c>
      <c r="E22" s="128">
        <v>2.7</v>
      </c>
    </row>
    <row r="23" spans="1:5" ht="47.25" customHeight="1">
      <c r="A23" s="61">
        <v>182</v>
      </c>
      <c r="B23" s="13" t="s">
        <v>252</v>
      </c>
      <c r="C23" s="13" t="s">
        <v>253</v>
      </c>
      <c r="D23" s="18">
        <v>277.5</v>
      </c>
      <c r="E23" s="128">
        <v>277.5</v>
      </c>
    </row>
    <row r="24" spans="1:5" ht="42.75" customHeight="1" hidden="1">
      <c r="A24" s="11"/>
      <c r="B24" s="13" t="s">
        <v>254</v>
      </c>
      <c r="C24" s="90" t="s">
        <v>255</v>
      </c>
      <c r="D24" s="18">
        <v>0</v>
      </c>
      <c r="E24" s="128">
        <v>0</v>
      </c>
    </row>
    <row r="25" spans="1:5" ht="27">
      <c r="A25" s="61">
        <v>991</v>
      </c>
      <c r="B25" s="157" t="s">
        <v>143</v>
      </c>
      <c r="C25" s="88" t="s">
        <v>95</v>
      </c>
      <c r="D25" s="63">
        <f>D27+D26</f>
        <v>90.19999999999999</v>
      </c>
      <c r="E25" s="131">
        <f>E26+E27</f>
        <v>90.19999999999999</v>
      </c>
    </row>
    <row r="26" spans="1:5" ht="27">
      <c r="A26" s="61">
        <v>991</v>
      </c>
      <c r="B26" s="157" t="s">
        <v>248</v>
      </c>
      <c r="C26" s="88" t="s">
        <v>249</v>
      </c>
      <c r="D26" s="61">
        <v>47.9</v>
      </c>
      <c r="E26" s="61">
        <v>47.9</v>
      </c>
    </row>
    <row r="27" spans="1:5" s="158" customFormat="1" ht="13.5">
      <c r="A27" s="61">
        <v>991</v>
      </c>
      <c r="B27" s="157" t="s">
        <v>342</v>
      </c>
      <c r="C27" s="157" t="s">
        <v>343</v>
      </c>
      <c r="D27" s="61">
        <v>42.3</v>
      </c>
      <c r="E27" s="61">
        <v>42.3</v>
      </c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SheetLayoutView="100" workbookViewId="0" topLeftCell="A2">
      <selection activeCell="D21" sqref="D21"/>
    </sheetView>
  </sheetViews>
  <sheetFormatPr defaultColWidth="9.125" defaultRowHeight="12.75"/>
  <cols>
    <col min="1" max="1" width="6.875" style="7" customWidth="1"/>
    <col min="2" max="2" width="29.375" style="4" customWidth="1"/>
    <col min="3" max="3" width="64.125" style="4" customWidth="1"/>
    <col min="4" max="4" width="10.125" style="4" customWidth="1"/>
    <col min="5" max="16384" width="9.125" style="4" customWidth="1"/>
  </cols>
  <sheetData>
    <row r="1" ht="12.75" customHeight="1">
      <c r="D1" s="1" t="s">
        <v>128</v>
      </c>
    </row>
    <row r="2" ht="13.5">
      <c r="D2" s="1" t="s">
        <v>332</v>
      </c>
    </row>
    <row r="3" ht="12.75" customHeight="1">
      <c r="D3" s="1" t="s">
        <v>181</v>
      </c>
    </row>
    <row r="4" spans="2:4" ht="13.5">
      <c r="B4" s="6"/>
      <c r="D4" s="1" t="s">
        <v>176</v>
      </c>
    </row>
    <row r="5" spans="2:4" ht="12.75" customHeight="1">
      <c r="B5" s="7"/>
      <c r="D5" s="1" t="s">
        <v>384</v>
      </c>
    </row>
    <row r="6" spans="2:7" ht="13.5">
      <c r="B6" s="8"/>
      <c r="D6" s="1" t="s">
        <v>400</v>
      </c>
      <c r="G6" s="6"/>
    </row>
    <row r="7" spans="2:7" ht="13.5">
      <c r="B7" s="8"/>
      <c r="C7" s="1"/>
      <c r="G7" s="6"/>
    </row>
    <row r="8" spans="1:7" ht="12.75" customHeight="1">
      <c r="A8" s="271" t="s">
        <v>388</v>
      </c>
      <c r="B8" s="271"/>
      <c r="C8" s="271"/>
      <c r="D8" s="271"/>
      <c r="G8" s="6"/>
    </row>
    <row r="9" spans="1:4" ht="29.25" customHeight="1">
      <c r="A9" s="271"/>
      <c r="B9" s="271"/>
      <c r="C9" s="271"/>
      <c r="D9" s="271"/>
    </row>
    <row r="10" spans="2:4" ht="12.75" customHeight="1">
      <c r="B10" s="9"/>
      <c r="C10" s="10"/>
      <c r="D10" s="16" t="s">
        <v>23</v>
      </c>
    </row>
    <row r="11" spans="1:4" ht="21" customHeight="1">
      <c r="A11" s="12" t="s">
        <v>45</v>
      </c>
      <c r="B11" s="12" t="s">
        <v>33</v>
      </c>
      <c r="C11" s="12" t="s">
        <v>0</v>
      </c>
      <c r="D11" s="12" t="s">
        <v>22</v>
      </c>
    </row>
    <row r="12" spans="1:4" ht="24" customHeight="1">
      <c r="A12" s="129">
        <v>991</v>
      </c>
      <c r="B12" s="21" t="s">
        <v>147</v>
      </c>
      <c r="C12" s="20" t="s">
        <v>29</v>
      </c>
      <c r="D12" s="136">
        <f>D13</f>
        <v>2196.9</v>
      </c>
    </row>
    <row r="13" spans="1:4" ht="30" customHeight="1">
      <c r="A13" s="129">
        <v>991</v>
      </c>
      <c r="B13" s="33" t="s">
        <v>148</v>
      </c>
      <c r="C13" s="2" t="s">
        <v>30</v>
      </c>
      <c r="D13" s="89">
        <f>D14+D17+D19</f>
        <v>2196.9</v>
      </c>
    </row>
    <row r="14" spans="1:4" ht="33.75" customHeight="1">
      <c r="A14" s="129">
        <v>991</v>
      </c>
      <c r="B14" s="2" t="s">
        <v>366</v>
      </c>
      <c r="C14" s="2" t="s">
        <v>149</v>
      </c>
      <c r="D14" s="59">
        <f>D15+D16</f>
        <v>1027.9</v>
      </c>
    </row>
    <row r="15" spans="1:4" ht="31.5" customHeight="1">
      <c r="A15" s="129">
        <v>991</v>
      </c>
      <c r="B15" s="2" t="s">
        <v>362</v>
      </c>
      <c r="C15" s="2" t="s">
        <v>250</v>
      </c>
      <c r="D15" s="60">
        <v>1026.4</v>
      </c>
    </row>
    <row r="16" spans="1:4" ht="54" customHeight="1">
      <c r="A16" s="129">
        <v>991</v>
      </c>
      <c r="B16" s="2" t="s">
        <v>367</v>
      </c>
      <c r="C16" s="2" t="s">
        <v>257</v>
      </c>
      <c r="D16" s="60">
        <v>1.5</v>
      </c>
    </row>
    <row r="17" spans="1:4" ht="36.75" customHeight="1">
      <c r="A17" s="129">
        <v>991</v>
      </c>
      <c r="B17" s="2" t="s">
        <v>368</v>
      </c>
      <c r="C17" s="2" t="s">
        <v>31</v>
      </c>
      <c r="D17" s="59">
        <f>D18</f>
        <v>146.9</v>
      </c>
    </row>
    <row r="18" spans="1:4" ht="43.5" customHeight="1">
      <c r="A18" s="129">
        <v>991</v>
      </c>
      <c r="B18" s="2" t="s">
        <v>363</v>
      </c>
      <c r="C18" s="3" t="s">
        <v>258</v>
      </c>
      <c r="D18" s="60">
        <v>146.9</v>
      </c>
    </row>
    <row r="19" spans="1:4" ht="27" customHeight="1">
      <c r="A19" s="129">
        <v>991</v>
      </c>
      <c r="B19" s="2" t="s">
        <v>369</v>
      </c>
      <c r="C19" s="2" t="s">
        <v>150</v>
      </c>
      <c r="D19" s="59">
        <f>D20+D34</f>
        <v>1022.1</v>
      </c>
    </row>
    <row r="20" spans="1:4" ht="41.25">
      <c r="A20" s="129">
        <v>991</v>
      </c>
      <c r="B20" s="2" t="s">
        <v>364</v>
      </c>
      <c r="C20" s="3" t="s">
        <v>172</v>
      </c>
      <c r="D20" s="91">
        <f>D21+D23+D22</f>
        <v>943.1</v>
      </c>
    </row>
    <row r="21" spans="1:4" ht="13.5">
      <c r="A21" s="129">
        <v>991</v>
      </c>
      <c r="B21" s="2" t="s">
        <v>364</v>
      </c>
      <c r="C21" s="3" t="s">
        <v>259</v>
      </c>
      <c r="D21" s="91">
        <v>909.1</v>
      </c>
    </row>
    <row r="22" spans="1:4" ht="54.75">
      <c r="A22" s="129">
        <v>991</v>
      </c>
      <c r="B22" s="2" t="s">
        <v>364</v>
      </c>
      <c r="C22" s="3" t="s">
        <v>403</v>
      </c>
      <c r="D22" s="91">
        <v>20</v>
      </c>
    </row>
    <row r="23" spans="1:4" ht="27">
      <c r="A23" s="129">
        <v>991</v>
      </c>
      <c r="B23" s="2" t="s">
        <v>364</v>
      </c>
      <c r="C23" s="3" t="s">
        <v>371</v>
      </c>
      <c r="D23" s="91">
        <v>14</v>
      </c>
    </row>
    <row r="24" spans="1:4" ht="41.25" hidden="1">
      <c r="A24" s="129">
        <v>991</v>
      </c>
      <c r="B24" s="2" t="s">
        <v>329</v>
      </c>
      <c r="C24" s="3" t="s">
        <v>260</v>
      </c>
      <c r="D24" s="91"/>
    </row>
    <row r="25" spans="1:4" ht="27" hidden="1">
      <c r="A25" s="129">
        <v>991</v>
      </c>
      <c r="B25" s="2" t="s">
        <v>171</v>
      </c>
      <c r="C25" s="3" t="s">
        <v>261</v>
      </c>
      <c r="D25" s="91"/>
    </row>
    <row r="26" spans="1:4" ht="41.25" hidden="1">
      <c r="A26" s="129">
        <v>991</v>
      </c>
      <c r="B26" s="2" t="s">
        <v>171</v>
      </c>
      <c r="C26" s="3" t="s">
        <v>320</v>
      </c>
      <c r="D26" s="138"/>
    </row>
    <row r="27" spans="1:4" ht="41.25" hidden="1">
      <c r="A27" s="129">
        <v>991</v>
      </c>
      <c r="B27" s="92" t="s">
        <v>171</v>
      </c>
      <c r="C27" s="93" t="s">
        <v>262</v>
      </c>
      <c r="D27" s="94"/>
    </row>
    <row r="28" spans="1:4" ht="13.5" hidden="1">
      <c r="A28" s="129">
        <v>991</v>
      </c>
      <c r="B28" s="92" t="s">
        <v>171</v>
      </c>
      <c r="C28" s="93" t="s">
        <v>263</v>
      </c>
      <c r="D28" s="94"/>
    </row>
    <row r="29" spans="1:4" ht="41.25" hidden="1">
      <c r="A29" s="129">
        <v>991</v>
      </c>
      <c r="B29" s="2" t="s">
        <v>329</v>
      </c>
      <c r="C29" s="93" t="s">
        <v>331</v>
      </c>
      <c r="D29" s="94"/>
    </row>
    <row r="30" spans="1:4" ht="13.5" hidden="1">
      <c r="A30" s="129">
        <v>991</v>
      </c>
      <c r="B30" s="2" t="s">
        <v>329</v>
      </c>
      <c r="C30" s="93" t="s">
        <v>263</v>
      </c>
      <c r="D30" s="94"/>
    </row>
    <row r="31" spans="1:4" ht="41.25" hidden="1">
      <c r="A31" s="129">
        <v>991</v>
      </c>
      <c r="B31" s="2" t="s">
        <v>329</v>
      </c>
      <c r="C31" s="93" t="s">
        <v>338</v>
      </c>
      <c r="D31" s="94"/>
    </row>
    <row r="32" spans="1:4" ht="41.25" hidden="1">
      <c r="A32" s="129">
        <v>991</v>
      </c>
      <c r="B32" s="2" t="s">
        <v>329</v>
      </c>
      <c r="C32" s="93" t="s">
        <v>340</v>
      </c>
      <c r="D32" s="94"/>
    </row>
    <row r="33" spans="1:4" ht="41.25" hidden="1">
      <c r="A33" s="129">
        <v>991</v>
      </c>
      <c r="B33" s="2" t="s">
        <v>345</v>
      </c>
      <c r="C33" s="93" t="s">
        <v>346</v>
      </c>
      <c r="D33" s="94"/>
    </row>
    <row r="34" spans="1:4" ht="54.75">
      <c r="A34" s="129">
        <v>991</v>
      </c>
      <c r="B34" s="2" t="s">
        <v>365</v>
      </c>
      <c r="C34" s="3" t="s">
        <v>173</v>
      </c>
      <c r="D34" s="95">
        <f>D35+D36</f>
        <v>79</v>
      </c>
    </row>
    <row r="35" spans="1:4" ht="41.25">
      <c r="A35" s="129">
        <v>991</v>
      </c>
      <c r="B35" s="92" t="s">
        <v>365</v>
      </c>
      <c r="C35" s="96" t="s">
        <v>264</v>
      </c>
      <c r="D35" s="94">
        <v>79</v>
      </c>
    </row>
    <row r="36" spans="1:4" ht="69" hidden="1">
      <c r="A36" s="129">
        <v>991</v>
      </c>
      <c r="B36" s="97" t="s">
        <v>365</v>
      </c>
      <c r="C36" s="98" t="s">
        <v>265</v>
      </c>
      <c r="D36" s="99">
        <v>0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SheetLayoutView="100" workbookViewId="0" topLeftCell="A1">
      <selection activeCell="E2" sqref="E2"/>
    </sheetView>
  </sheetViews>
  <sheetFormatPr defaultColWidth="9.125" defaultRowHeight="12.75"/>
  <cols>
    <col min="1" max="1" width="6.875" style="4" customWidth="1"/>
    <col min="2" max="2" width="28.375" style="4" customWidth="1"/>
    <col min="3" max="3" width="65.50390625" style="4" customWidth="1"/>
    <col min="4" max="4" width="10.125" style="4" customWidth="1"/>
    <col min="5" max="5" width="9.50390625" style="4" bestFit="1" customWidth="1"/>
    <col min="6" max="16384" width="9.125" style="4" customWidth="1"/>
  </cols>
  <sheetData>
    <row r="1" ht="15.75" customHeight="1">
      <c r="E1" s="1" t="s">
        <v>129</v>
      </c>
    </row>
    <row r="2" ht="13.5">
      <c r="E2" s="1" t="s">
        <v>334</v>
      </c>
    </row>
    <row r="3" ht="12.75" customHeight="1">
      <c r="E3" s="1" t="s">
        <v>181</v>
      </c>
    </row>
    <row r="4" spans="2:5" ht="13.5">
      <c r="B4" s="6"/>
      <c r="E4" s="1" t="s">
        <v>176</v>
      </c>
    </row>
    <row r="5" spans="2:5" ht="12.75" customHeight="1">
      <c r="B5" s="7"/>
      <c r="E5" s="1" t="s">
        <v>384</v>
      </c>
    </row>
    <row r="6" spans="2:7" ht="13.5">
      <c r="B6" s="8"/>
      <c r="E6" s="1" t="s">
        <v>400</v>
      </c>
      <c r="G6" s="6"/>
    </row>
    <row r="7" spans="2:7" ht="13.5">
      <c r="B7" s="8"/>
      <c r="C7" s="1"/>
      <c r="G7" s="6"/>
    </row>
    <row r="8" spans="2:7" ht="12.75" customHeight="1">
      <c r="B8" s="271" t="s">
        <v>389</v>
      </c>
      <c r="C8" s="271"/>
      <c r="D8" s="271"/>
      <c r="E8" s="271"/>
      <c r="G8" s="6"/>
    </row>
    <row r="9" spans="2:5" ht="29.25" customHeight="1">
      <c r="B9" s="271"/>
      <c r="C9" s="271"/>
      <c r="D9" s="271"/>
      <c r="E9" s="271"/>
    </row>
    <row r="10" spans="2:5" ht="12.75" customHeight="1">
      <c r="B10" s="9"/>
      <c r="C10" s="10"/>
      <c r="D10" s="16"/>
      <c r="E10" s="16" t="s">
        <v>23</v>
      </c>
    </row>
    <row r="11" spans="1:5" ht="21" customHeight="1">
      <c r="A11" s="274" t="s">
        <v>45</v>
      </c>
      <c r="B11" s="274" t="s">
        <v>33</v>
      </c>
      <c r="C11" s="274" t="s">
        <v>0</v>
      </c>
      <c r="D11" s="274" t="s">
        <v>28</v>
      </c>
      <c r="E11" s="274"/>
    </row>
    <row r="12" spans="1:5" ht="21" customHeight="1">
      <c r="A12" s="274"/>
      <c r="B12" s="274"/>
      <c r="C12" s="274"/>
      <c r="D12" s="12" t="s">
        <v>377</v>
      </c>
      <c r="E12" s="12" t="s">
        <v>387</v>
      </c>
    </row>
    <row r="13" spans="1:5" ht="24" customHeight="1">
      <c r="A13" s="61">
        <v>991</v>
      </c>
      <c r="B13" s="21" t="s">
        <v>147</v>
      </c>
      <c r="C13" s="20" t="s">
        <v>29</v>
      </c>
      <c r="D13" s="136">
        <f>D14</f>
        <v>2086.3</v>
      </c>
      <c r="E13" s="136">
        <f>E14</f>
        <v>2091</v>
      </c>
    </row>
    <row r="14" spans="1:5" ht="30" customHeight="1">
      <c r="A14" s="61">
        <v>991</v>
      </c>
      <c r="B14" s="33" t="s">
        <v>148</v>
      </c>
      <c r="C14" s="2" t="s">
        <v>30</v>
      </c>
      <c r="D14" s="136">
        <f>D15+D19+D21</f>
        <v>2086.3</v>
      </c>
      <c r="E14" s="136">
        <f>E15+E19+E21</f>
        <v>2091</v>
      </c>
    </row>
    <row r="15" spans="1:5" ht="33.75" customHeight="1">
      <c r="A15" s="61">
        <v>991</v>
      </c>
      <c r="B15" s="2" t="s">
        <v>366</v>
      </c>
      <c r="C15" s="2" t="s">
        <v>149</v>
      </c>
      <c r="D15" s="59">
        <f>D16+D18</f>
        <v>1036.5</v>
      </c>
      <c r="E15" s="59">
        <f>E16+E18</f>
        <v>1044.1</v>
      </c>
    </row>
    <row r="16" spans="1:5" ht="31.5" customHeight="1">
      <c r="A16" s="61">
        <v>991</v>
      </c>
      <c r="B16" s="2" t="s">
        <v>367</v>
      </c>
      <c r="C16" s="2" t="s">
        <v>250</v>
      </c>
      <c r="D16" s="60">
        <v>1034.9</v>
      </c>
      <c r="E16" s="60">
        <v>1042.5</v>
      </c>
    </row>
    <row r="17" spans="1:5" ht="36.75" customHeight="1" hidden="1">
      <c r="A17" s="61">
        <v>991</v>
      </c>
      <c r="B17" s="2" t="s">
        <v>16</v>
      </c>
      <c r="C17" s="2" t="s">
        <v>257</v>
      </c>
      <c r="D17" s="60"/>
      <c r="E17" s="60"/>
    </row>
    <row r="18" spans="1:5" ht="57" customHeight="1">
      <c r="A18" s="61">
        <v>991</v>
      </c>
      <c r="B18" s="2" t="s">
        <v>367</v>
      </c>
      <c r="C18" s="2" t="s">
        <v>257</v>
      </c>
      <c r="D18" s="60">
        <v>1.6</v>
      </c>
      <c r="E18" s="60">
        <v>1.6</v>
      </c>
    </row>
    <row r="19" spans="1:5" ht="27">
      <c r="A19" s="61">
        <v>991</v>
      </c>
      <c r="B19" s="2" t="s">
        <v>368</v>
      </c>
      <c r="C19" s="2" t="s">
        <v>31</v>
      </c>
      <c r="D19" s="59">
        <f>D20</f>
        <v>150.8</v>
      </c>
      <c r="E19" s="133">
        <f>E20</f>
        <v>156.2</v>
      </c>
    </row>
    <row r="20" spans="1:5" ht="41.25">
      <c r="A20" s="61">
        <v>991</v>
      </c>
      <c r="B20" s="2" t="s">
        <v>363</v>
      </c>
      <c r="C20" s="3" t="s">
        <v>258</v>
      </c>
      <c r="D20" s="60">
        <v>150.8</v>
      </c>
      <c r="E20" s="134">
        <v>156.2</v>
      </c>
    </row>
    <row r="21" spans="1:6" ht="13.5">
      <c r="A21" s="61">
        <v>991</v>
      </c>
      <c r="B21" s="2" t="s">
        <v>370</v>
      </c>
      <c r="C21" s="2" t="s">
        <v>150</v>
      </c>
      <c r="D21" s="136">
        <f>D22+D30</f>
        <v>899</v>
      </c>
      <c r="E21" s="175">
        <f>E22+E30</f>
        <v>890.7</v>
      </c>
      <c r="F21" s="5"/>
    </row>
    <row r="22" spans="1:5" ht="41.25">
      <c r="A22" s="61">
        <v>991</v>
      </c>
      <c r="B22" s="2" t="s">
        <v>364</v>
      </c>
      <c r="C22" s="3" t="s">
        <v>172</v>
      </c>
      <c r="D22" s="91">
        <f>D23+D24</f>
        <v>899</v>
      </c>
      <c r="E22" s="72">
        <v>890.7</v>
      </c>
    </row>
    <row r="23" spans="1:5" ht="13.5">
      <c r="A23" s="61">
        <v>991</v>
      </c>
      <c r="B23" s="2" t="s">
        <v>364</v>
      </c>
      <c r="C23" s="3" t="s">
        <v>259</v>
      </c>
      <c r="D23" s="91">
        <v>899</v>
      </c>
      <c r="E23" s="72">
        <v>890.7</v>
      </c>
    </row>
    <row r="24" spans="1:5" ht="27" hidden="1">
      <c r="A24" s="61">
        <v>991</v>
      </c>
      <c r="B24" s="2" t="s">
        <v>329</v>
      </c>
      <c r="C24" s="3" t="s">
        <v>371</v>
      </c>
      <c r="D24" s="91"/>
      <c r="E24" s="72"/>
    </row>
    <row r="25" spans="1:5" ht="41.25" hidden="1">
      <c r="A25" s="61">
        <v>991</v>
      </c>
      <c r="B25" s="2" t="s">
        <v>329</v>
      </c>
      <c r="C25" s="3" t="s">
        <v>260</v>
      </c>
      <c r="D25" s="91"/>
      <c r="E25" s="135"/>
    </row>
    <row r="26" spans="1:5" ht="27" hidden="1">
      <c r="A26" s="61">
        <v>991</v>
      </c>
      <c r="B26" s="2" t="s">
        <v>171</v>
      </c>
      <c r="C26" s="3" t="s">
        <v>261</v>
      </c>
      <c r="D26" s="91"/>
      <c r="E26" s="130"/>
    </row>
    <row r="27" spans="1:5" ht="41.25" hidden="1">
      <c r="A27" s="61">
        <v>991</v>
      </c>
      <c r="B27" s="2" t="s">
        <v>171</v>
      </c>
      <c r="C27" s="3" t="s">
        <v>323</v>
      </c>
      <c r="D27" s="138"/>
      <c r="E27" s="130"/>
    </row>
    <row r="28" spans="1:5" ht="41.25" hidden="1">
      <c r="A28" s="61">
        <v>991</v>
      </c>
      <c r="B28" s="92" t="s">
        <v>171</v>
      </c>
      <c r="C28" s="93" t="s">
        <v>262</v>
      </c>
      <c r="D28" s="94"/>
      <c r="E28" s="11"/>
    </row>
    <row r="29" spans="1:5" ht="13.5" hidden="1">
      <c r="A29" s="61">
        <v>991</v>
      </c>
      <c r="B29" s="92" t="s">
        <v>171</v>
      </c>
      <c r="C29" s="93" t="s">
        <v>263</v>
      </c>
      <c r="D29" s="94"/>
      <c r="E29" s="11"/>
    </row>
    <row r="30" spans="1:5" ht="54.75" hidden="1">
      <c r="A30" s="61">
        <v>991</v>
      </c>
      <c r="B30" s="2" t="s">
        <v>365</v>
      </c>
      <c r="C30" s="3" t="s">
        <v>173</v>
      </c>
      <c r="D30" s="95">
        <v>0</v>
      </c>
      <c r="E30" s="174">
        <v>0</v>
      </c>
    </row>
    <row r="31" spans="1:5" ht="41.25" hidden="1">
      <c r="A31" s="61">
        <v>991</v>
      </c>
      <c r="B31" s="92" t="s">
        <v>330</v>
      </c>
      <c r="C31" s="96" t="s">
        <v>264</v>
      </c>
      <c r="D31" s="94"/>
      <c r="E31" s="94"/>
    </row>
    <row r="32" spans="1:5" ht="69" hidden="1">
      <c r="A32" s="61">
        <v>991</v>
      </c>
      <c r="B32" s="97" t="s">
        <v>365</v>
      </c>
      <c r="C32" s="98" t="s">
        <v>265</v>
      </c>
      <c r="D32" s="99">
        <v>0</v>
      </c>
      <c r="E32" s="99">
        <v>0</v>
      </c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view="pageBreakPreview" zoomScaleSheetLayoutView="100" workbookViewId="0" topLeftCell="A13">
      <selection activeCell="C38" sqref="C38"/>
    </sheetView>
  </sheetViews>
  <sheetFormatPr defaultColWidth="9.00390625" defaultRowHeight="12.75"/>
  <cols>
    <col min="2" max="2" width="76.375" style="0" customWidth="1"/>
    <col min="3" max="3" width="13.625" style="0" bestFit="1" customWidth="1"/>
    <col min="4" max="4" width="13.375" style="0" customWidth="1"/>
  </cols>
  <sheetData>
    <row r="1" s="4" customFormat="1" ht="12.75" customHeight="1">
      <c r="C1" s="1" t="s">
        <v>130</v>
      </c>
    </row>
    <row r="2" s="4" customFormat="1" ht="13.5">
      <c r="C2" s="1" t="s">
        <v>332</v>
      </c>
    </row>
    <row r="3" s="4" customFormat="1" ht="12.75" customHeight="1">
      <c r="C3" s="1" t="s">
        <v>181</v>
      </c>
    </row>
    <row r="4" spans="1:3" s="4" customFormat="1" ht="13.5">
      <c r="A4" s="6"/>
      <c r="C4" s="1" t="s">
        <v>176</v>
      </c>
    </row>
    <row r="5" spans="1:3" s="4" customFormat="1" ht="12.75" customHeight="1">
      <c r="A5" s="7"/>
      <c r="C5" s="1" t="s">
        <v>384</v>
      </c>
    </row>
    <row r="6" spans="1:6" s="4" customFormat="1" ht="13.5">
      <c r="A6" s="8"/>
      <c r="C6" s="1" t="s">
        <v>400</v>
      </c>
      <c r="F6" s="6"/>
    </row>
    <row r="7" spans="1:6" s="4" customFormat="1" ht="13.5">
      <c r="A7" s="8"/>
      <c r="B7" s="1"/>
      <c r="F7" s="6"/>
    </row>
    <row r="8" spans="1:6" s="4" customFormat="1" ht="12.75" customHeight="1">
      <c r="A8" s="275" t="s">
        <v>390</v>
      </c>
      <c r="B8" s="275"/>
      <c r="C8" s="275"/>
      <c r="F8" s="6"/>
    </row>
    <row r="9" spans="1:3" s="4" customFormat="1" ht="29.25" customHeight="1">
      <c r="A9" s="275"/>
      <c r="B9" s="275"/>
      <c r="C9" s="275"/>
    </row>
    <row r="10" spans="1:3" s="4" customFormat="1" ht="12.75" customHeight="1">
      <c r="A10" s="9"/>
      <c r="B10" s="10"/>
      <c r="C10" s="16" t="s">
        <v>23</v>
      </c>
    </row>
    <row r="11" spans="1:3" s="4" customFormat="1" ht="21" customHeight="1">
      <c r="A11" s="73" t="s">
        <v>33</v>
      </c>
      <c r="B11" s="73" t="s">
        <v>183</v>
      </c>
      <c r="C11" s="17" t="s">
        <v>184</v>
      </c>
    </row>
    <row r="12" spans="1:3" s="4" customFormat="1" ht="32.25" customHeight="1">
      <c r="A12" s="74" t="s">
        <v>185</v>
      </c>
      <c r="B12" s="75" t="s">
        <v>34</v>
      </c>
      <c r="C12" s="154">
        <f>C13+C15+C16+C21+C22+C20</f>
        <v>2193.8548899999996</v>
      </c>
    </row>
    <row r="13" spans="1:4" s="4" customFormat="1" ht="30" customHeight="1">
      <c r="A13" s="76" t="s">
        <v>186</v>
      </c>
      <c r="B13" s="2" t="s">
        <v>187</v>
      </c>
      <c r="C13" s="146">
        <f>630.3358+58.41577</f>
        <v>688.7515699999999</v>
      </c>
      <c r="D13" s="250"/>
    </row>
    <row r="14" spans="1:4" s="4" customFormat="1" ht="47.25" customHeight="1" hidden="1">
      <c r="A14" s="76" t="s">
        <v>188</v>
      </c>
      <c r="B14" s="2" t="s">
        <v>189</v>
      </c>
      <c r="C14" s="146"/>
      <c r="D14" s="250"/>
    </row>
    <row r="15" spans="1:4" s="4" customFormat="1" ht="49.5" customHeight="1">
      <c r="A15" s="76" t="s">
        <v>190</v>
      </c>
      <c r="B15" s="2" t="s">
        <v>35</v>
      </c>
      <c r="C15" s="146">
        <f>553.18748+199.39502+5.61133</f>
        <v>758.1938299999999</v>
      </c>
      <c r="D15" s="250"/>
    </row>
    <row r="16" spans="1:4" s="4" customFormat="1" ht="35.25" customHeight="1">
      <c r="A16" s="76" t="s">
        <v>191</v>
      </c>
      <c r="B16" s="2" t="s">
        <v>192</v>
      </c>
      <c r="C16" s="227">
        <f>185.43+117.8702</f>
        <v>303.3002</v>
      </c>
      <c r="D16" s="250"/>
    </row>
    <row r="17" spans="1:4" s="4" customFormat="1" ht="0.75" customHeight="1">
      <c r="A17" s="76" t="s">
        <v>193</v>
      </c>
      <c r="B17" s="2" t="s">
        <v>99</v>
      </c>
      <c r="C17" s="227"/>
      <c r="D17" s="250"/>
    </row>
    <row r="18" spans="1:4" s="4" customFormat="1" ht="27.75" customHeight="1" hidden="1">
      <c r="A18" s="76" t="s">
        <v>194</v>
      </c>
      <c r="B18" s="2" t="s">
        <v>100</v>
      </c>
      <c r="C18" s="227"/>
      <c r="D18" s="250"/>
    </row>
    <row r="19" spans="1:4" s="4" customFormat="1" ht="18" customHeight="1" hidden="1">
      <c r="A19" s="76" t="s">
        <v>195</v>
      </c>
      <c r="B19" s="2" t="s">
        <v>36</v>
      </c>
      <c r="C19" s="227"/>
      <c r="D19" s="250"/>
    </row>
    <row r="20" spans="1:4" s="4" customFormat="1" ht="18" customHeight="1" hidden="1">
      <c r="A20" s="76" t="s">
        <v>193</v>
      </c>
      <c r="B20" s="2" t="s">
        <v>99</v>
      </c>
      <c r="C20" s="227"/>
      <c r="D20" s="250"/>
    </row>
    <row r="21" spans="1:4" s="4" customFormat="1" ht="18" customHeight="1">
      <c r="A21" s="76" t="s">
        <v>194</v>
      </c>
      <c r="B21" s="67" t="s">
        <v>100</v>
      </c>
      <c r="C21" s="227">
        <v>1</v>
      </c>
      <c r="D21" s="250"/>
    </row>
    <row r="22" spans="1:4" s="4" customFormat="1" ht="18" customHeight="1">
      <c r="A22" s="76" t="s">
        <v>195</v>
      </c>
      <c r="B22" s="67" t="s">
        <v>36</v>
      </c>
      <c r="C22" s="227">
        <f>414.72786+33.88143-6</f>
        <v>442.60929000000004</v>
      </c>
      <c r="D22" s="250"/>
    </row>
    <row r="23" spans="1:4" s="4" customFormat="1" ht="18" customHeight="1">
      <c r="A23" s="74" t="s">
        <v>196</v>
      </c>
      <c r="B23" s="77" t="s">
        <v>197</v>
      </c>
      <c r="C23" s="154">
        <f>C24</f>
        <v>146.9</v>
      </c>
      <c r="D23" s="250"/>
    </row>
    <row r="24" spans="1:4" s="4" customFormat="1" ht="18" customHeight="1">
      <c r="A24" s="76" t="s">
        <v>198</v>
      </c>
      <c r="B24" s="2" t="s">
        <v>37</v>
      </c>
      <c r="C24" s="227">
        <v>146.9</v>
      </c>
      <c r="D24" s="250"/>
    </row>
    <row r="25" spans="1:4" s="4" customFormat="1" ht="30.75" customHeight="1">
      <c r="A25" s="74" t="s">
        <v>199</v>
      </c>
      <c r="B25" s="77" t="s">
        <v>38</v>
      </c>
      <c r="C25" s="154">
        <f>C26</f>
        <v>47.7555</v>
      </c>
      <c r="D25" s="250"/>
    </row>
    <row r="26" spans="1:4" s="4" customFormat="1" ht="33" customHeight="1">
      <c r="A26" s="76" t="s">
        <v>202</v>
      </c>
      <c r="B26" s="2" t="s">
        <v>382</v>
      </c>
      <c r="C26" s="227">
        <f>25.538+22.2175</f>
        <v>47.7555</v>
      </c>
      <c r="D26" s="250"/>
    </row>
    <row r="27" spans="1:4" s="4" customFormat="1" ht="27" hidden="1">
      <c r="A27" s="74" t="s">
        <v>199</v>
      </c>
      <c r="B27" s="77" t="s">
        <v>38</v>
      </c>
      <c r="C27" s="154">
        <f>C29</f>
        <v>0</v>
      </c>
      <c r="D27" s="250"/>
    </row>
    <row r="28" spans="1:4" s="4" customFormat="1" ht="48" customHeight="1" hidden="1">
      <c r="A28" s="76" t="s">
        <v>200</v>
      </c>
      <c r="B28" s="2" t="s">
        <v>201</v>
      </c>
      <c r="C28" s="227"/>
      <c r="D28" s="250"/>
    </row>
    <row r="29" spans="1:4" s="4" customFormat="1" ht="32.25" customHeight="1" hidden="1">
      <c r="A29" s="76" t="s">
        <v>202</v>
      </c>
      <c r="B29" s="2" t="s">
        <v>382</v>
      </c>
      <c r="C29" s="227">
        <v>0</v>
      </c>
      <c r="D29" s="250"/>
    </row>
    <row r="30" spans="1:4" s="4" customFormat="1" ht="27" hidden="1">
      <c r="A30" s="76" t="s">
        <v>203</v>
      </c>
      <c r="B30" s="2" t="s">
        <v>101</v>
      </c>
      <c r="C30" s="227"/>
      <c r="D30" s="250"/>
    </row>
    <row r="31" spans="1:4" s="176" customFormat="1" ht="14.25" hidden="1">
      <c r="A31" s="200" t="s">
        <v>204</v>
      </c>
      <c r="B31" s="201" t="s">
        <v>102</v>
      </c>
      <c r="C31" s="228">
        <f>C32+C33+C34</f>
        <v>0</v>
      </c>
      <c r="D31" s="251"/>
    </row>
    <row r="32" spans="1:4" s="4" customFormat="1" ht="13.5" hidden="1">
      <c r="A32" s="76" t="s">
        <v>205</v>
      </c>
      <c r="B32" s="2" t="s">
        <v>206</v>
      </c>
      <c r="C32" s="227">
        <v>0</v>
      </c>
      <c r="D32" s="250"/>
    </row>
    <row r="33" spans="1:4" s="4" customFormat="1" ht="13.5" hidden="1">
      <c r="A33" s="76" t="s">
        <v>209</v>
      </c>
      <c r="B33" s="2" t="s">
        <v>104</v>
      </c>
      <c r="C33" s="227">
        <v>0</v>
      </c>
      <c r="D33" s="250"/>
    </row>
    <row r="34" spans="1:4" s="4" customFormat="1" ht="13.5" hidden="1">
      <c r="A34" s="76" t="s">
        <v>210</v>
      </c>
      <c r="B34" s="2" t="s">
        <v>211</v>
      </c>
      <c r="C34" s="227"/>
      <c r="D34" s="250"/>
    </row>
    <row r="35" spans="1:4" s="4" customFormat="1" ht="13.5">
      <c r="A35" s="74" t="s">
        <v>212</v>
      </c>
      <c r="B35" s="75" t="s">
        <v>213</v>
      </c>
      <c r="C35" s="154">
        <f>C37+C38</f>
        <v>141.4</v>
      </c>
      <c r="D35" s="250"/>
    </row>
    <row r="36" spans="1:4" s="4" customFormat="1" ht="13.5" hidden="1">
      <c r="A36" s="76" t="s">
        <v>214</v>
      </c>
      <c r="B36" s="2" t="s">
        <v>215</v>
      </c>
      <c r="C36" s="227"/>
      <c r="D36" s="250"/>
    </row>
    <row r="37" spans="1:4" s="4" customFormat="1" ht="19.5" customHeight="1">
      <c r="A37" s="76" t="s">
        <v>216</v>
      </c>
      <c r="B37" s="2" t="s">
        <v>217</v>
      </c>
      <c r="C37" s="227">
        <f>78.3+43</f>
        <v>121.3</v>
      </c>
      <c r="D37" s="250"/>
    </row>
    <row r="38" spans="1:4" s="4" customFormat="1" ht="15.75" customHeight="1">
      <c r="A38" s="76" t="s">
        <v>218</v>
      </c>
      <c r="B38" s="2" t="s">
        <v>39</v>
      </c>
      <c r="C38" s="227">
        <f>0.1+20</f>
        <v>20.1</v>
      </c>
      <c r="D38" s="250"/>
    </row>
    <row r="39" spans="1:4" s="4" customFormat="1" ht="13.5" customHeight="1" hidden="1">
      <c r="A39" s="76" t="s">
        <v>219</v>
      </c>
      <c r="B39" s="2" t="s">
        <v>220</v>
      </c>
      <c r="C39" s="227"/>
      <c r="D39" s="250"/>
    </row>
    <row r="40" spans="1:4" s="4" customFormat="1" ht="16.5" customHeight="1" hidden="1">
      <c r="A40" s="74" t="s">
        <v>221</v>
      </c>
      <c r="B40" s="75" t="s">
        <v>105</v>
      </c>
      <c r="C40" s="154"/>
      <c r="D40" s="250"/>
    </row>
    <row r="41" spans="1:4" s="4" customFormat="1" ht="13.5" hidden="1">
      <c r="A41" s="76" t="s">
        <v>222</v>
      </c>
      <c r="B41" s="2" t="s">
        <v>106</v>
      </c>
      <c r="C41" s="227"/>
      <c r="D41" s="250"/>
    </row>
    <row r="42" spans="1:4" s="4" customFormat="1" ht="13.5" hidden="1">
      <c r="A42" s="76" t="s">
        <v>223</v>
      </c>
      <c r="B42" s="2" t="s">
        <v>107</v>
      </c>
      <c r="C42" s="227"/>
      <c r="D42" s="250"/>
    </row>
    <row r="43" spans="1:4" s="4" customFormat="1" ht="13.5">
      <c r="A43" s="74" t="s">
        <v>224</v>
      </c>
      <c r="B43" s="75" t="s">
        <v>67</v>
      </c>
      <c r="C43" s="154">
        <f>C44+C54</f>
        <v>615.8078499999999</v>
      </c>
      <c r="D43" s="250"/>
    </row>
    <row r="44" spans="1:4" s="4" customFormat="1" ht="13.5">
      <c r="A44" s="76" t="s">
        <v>225</v>
      </c>
      <c r="B44" s="2" t="s">
        <v>40</v>
      </c>
      <c r="C44" s="227">
        <f>423.20842+56.96358</f>
        <v>480.17199999999997</v>
      </c>
      <c r="D44" s="250"/>
    </row>
    <row r="45" spans="1:4" s="4" customFormat="1" ht="14.25" customHeight="1" hidden="1">
      <c r="A45" s="76" t="s">
        <v>226</v>
      </c>
      <c r="B45" s="2" t="s">
        <v>108</v>
      </c>
      <c r="C45" s="227"/>
      <c r="D45" s="250"/>
    </row>
    <row r="46" spans="1:4" s="4" customFormat="1" ht="13.5" hidden="1">
      <c r="A46" s="74" t="s">
        <v>227</v>
      </c>
      <c r="B46" s="75" t="s">
        <v>41</v>
      </c>
      <c r="C46" s="154"/>
      <c r="D46" s="250"/>
    </row>
    <row r="47" spans="1:4" s="4" customFormat="1" ht="13.5" hidden="1">
      <c r="A47" s="76" t="s">
        <v>228</v>
      </c>
      <c r="B47" s="2" t="s">
        <v>42</v>
      </c>
      <c r="C47" s="227"/>
      <c r="D47" s="250"/>
    </row>
    <row r="48" spans="1:4" s="4" customFormat="1" ht="13.5" hidden="1">
      <c r="A48" s="76" t="s">
        <v>229</v>
      </c>
      <c r="B48" s="2" t="s">
        <v>230</v>
      </c>
      <c r="C48" s="227"/>
      <c r="D48" s="250"/>
    </row>
    <row r="49" spans="1:4" s="4" customFormat="1" ht="13.5" hidden="1">
      <c r="A49" s="74" t="s">
        <v>231</v>
      </c>
      <c r="B49" s="75" t="s">
        <v>43</v>
      </c>
      <c r="C49" s="154"/>
      <c r="D49" s="250"/>
    </row>
    <row r="50" spans="1:4" s="4" customFormat="1" ht="13.5" hidden="1">
      <c r="A50" s="76" t="s">
        <v>232</v>
      </c>
      <c r="B50" s="2" t="s">
        <v>109</v>
      </c>
      <c r="C50" s="227"/>
      <c r="D50" s="250"/>
    </row>
    <row r="51" spans="1:4" s="4" customFormat="1" ht="13.5" hidden="1">
      <c r="A51" s="76" t="s">
        <v>233</v>
      </c>
      <c r="B51" s="2" t="s">
        <v>234</v>
      </c>
      <c r="C51" s="227"/>
      <c r="D51" s="250"/>
    </row>
    <row r="52" spans="1:4" s="4" customFormat="1" ht="13.5" hidden="1">
      <c r="A52" s="74" t="s">
        <v>235</v>
      </c>
      <c r="B52" s="75" t="s">
        <v>236</v>
      </c>
      <c r="C52" s="154"/>
      <c r="D52" s="250"/>
    </row>
    <row r="53" spans="1:4" s="4" customFormat="1" ht="13.5" hidden="1">
      <c r="A53" s="76" t="s">
        <v>237</v>
      </c>
      <c r="B53" s="78" t="s">
        <v>110</v>
      </c>
      <c r="C53" s="227"/>
      <c r="D53" s="250"/>
    </row>
    <row r="54" spans="1:4" s="4" customFormat="1" ht="13.5">
      <c r="A54" s="76" t="s">
        <v>226</v>
      </c>
      <c r="B54" s="78" t="s">
        <v>108</v>
      </c>
      <c r="C54" s="227">
        <f>129.91044+5.72541</f>
        <v>135.63585</v>
      </c>
      <c r="D54" s="250"/>
    </row>
    <row r="55" spans="1:4" s="5" customFormat="1" ht="20.25" customHeight="1" hidden="1">
      <c r="A55" s="132" t="s">
        <v>359</v>
      </c>
      <c r="B55" s="155" t="s">
        <v>361</v>
      </c>
      <c r="C55" s="229">
        <f>C56</f>
        <v>0</v>
      </c>
      <c r="D55" s="252"/>
    </row>
    <row r="56" spans="1:4" s="5" customFormat="1" ht="15" customHeight="1" hidden="1">
      <c r="A56" s="132" t="s">
        <v>360</v>
      </c>
      <c r="B56" s="155" t="s">
        <v>42</v>
      </c>
      <c r="C56" s="229"/>
      <c r="D56" s="252"/>
    </row>
    <row r="57" spans="1:4" s="4" customFormat="1" ht="13.5">
      <c r="A57" s="79"/>
      <c r="B57" s="80" t="s">
        <v>64</v>
      </c>
      <c r="C57" s="147">
        <f>C12+C23+C25+C35+C43</f>
        <v>3145.71824</v>
      </c>
      <c r="D57" s="250"/>
    </row>
    <row r="58" spans="3:4" ht="12.75">
      <c r="C58" s="253"/>
      <c r="D58" s="253"/>
    </row>
    <row r="59" spans="3:4" ht="12.75">
      <c r="C59" s="253"/>
      <c r="D59" s="253"/>
    </row>
    <row r="60" spans="3:4" ht="12.75">
      <c r="C60" s="253"/>
      <c r="D60" s="253"/>
    </row>
    <row r="61" spans="2:4" ht="12.75">
      <c r="B61" t="s">
        <v>383</v>
      </c>
      <c r="C61" s="253"/>
      <c r="D61" s="253"/>
    </row>
    <row r="62" spans="3:4" ht="12.75">
      <c r="C62" s="253"/>
      <c r="D62" s="253"/>
    </row>
    <row r="63" spans="3:4" ht="12.75">
      <c r="C63" s="253"/>
      <c r="D63" s="253"/>
    </row>
    <row r="64" spans="3:4" ht="12.75">
      <c r="C64" s="253"/>
      <c r="D64" s="253"/>
    </row>
    <row r="65" spans="3:4" ht="12.75">
      <c r="C65" s="253"/>
      <c r="D65" s="253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2" max="2" width="78.50390625" style="0" customWidth="1"/>
    <col min="3" max="3" width="13.625" style="0" bestFit="1" customWidth="1"/>
    <col min="4" max="4" width="13.375" style="0" customWidth="1"/>
  </cols>
  <sheetData>
    <row r="1" s="4" customFormat="1" ht="12.75" customHeight="1">
      <c r="D1" s="1" t="s">
        <v>131</v>
      </c>
    </row>
    <row r="2" s="4" customFormat="1" ht="13.5">
      <c r="D2" s="1" t="s">
        <v>334</v>
      </c>
    </row>
    <row r="3" s="4" customFormat="1" ht="12.75" customHeight="1">
      <c r="D3" s="1" t="s">
        <v>181</v>
      </c>
    </row>
    <row r="4" spans="1:4" s="4" customFormat="1" ht="13.5">
      <c r="A4" s="6"/>
      <c r="D4" s="1" t="s">
        <v>176</v>
      </c>
    </row>
    <row r="5" spans="1:4" s="4" customFormat="1" ht="12.75" customHeight="1">
      <c r="A5" s="7"/>
      <c r="D5" s="1" t="s">
        <v>384</v>
      </c>
    </row>
    <row r="6" spans="1:6" s="4" customFormat="1" ht="13.5">
      <c r="A6" s="8"/>
      <c r="D6" s="1" t="s">
        <v>400</v>
      </c>
      <c r="F6" s="6"/>
    </row>
    <row r="7" spans="1:6" s="4" customFormat="1" ht="13.5">
      <c r="A7" s="8"/>
      <c r="B7" s="1"/>
      <c r="F7" s="6"/>
    </row>
    <row r="8" spans="1:6" s="4" customFormat="1" ht="12.75" customHeight="1">
      <c r="A8" s="275" t="s">
        <v>391</v>
      </c>
      <c r="B8" s="275"/>
      <c r="C8" s="275"/>
      <c r="D8" s="275"/>
      <c r="F8" s="6"/>
    </row>
    <row r="9" spans="1:4" s="4" customFormat="1" ht="29.25" customHeight="1">
      <c r="A9" s="275"/>
      <c r="B9" s="275"/>
      <c r="C9" s="275"/>
      <c r="D9" s="275"/>
    </row>
    <row r="10" spans="1:4" s="4" customFormat="1" ht="12.75" customHeight="1">
      <c r="A10" s="9"/>
      <c r="B10" s="10"/>
      <c r="D10" s="16" t="s">
        <v>23</v>
      </c>
    </row>
    <row r="11" spans="1:4" s="4" customFormat="1" ht="21" customHeight="1">
      <c r="A11" s="276" t="s">
        <v>33</v>
      </c>
      <c r="B11" s="278" t="s">
        <v>183</v>
      </c>
      <c r="C11" s="278" t="s">
        <v>28</v>
      </c>
      <c r="D11" s="278"/>
    </row>
    <row r="12" spans="1:4" s="4" customFormat="1" ht="32.25" customHeight="1">
      <c r="A12" s="277"/>
      <c r="B12" s="278"/>
      <c r="C12" s="229" t="s">
        <v>377</v>
      </c>
      <c r="D12" s="12" t="s">
        <v>387</v>
      </c>
    </row>
    <row r="13" spans="1:4" s="4" customFormat="1" ht="32.25" customHeight="1">
      <c r="A13" s="74" t="s">
        <v>185</v>
      </c>
      <c r="B13" s="75" t="s">
        <v>34</v>
      </c>
      <c r="C13" s="202">
        <f>C14+C16+C17+C21+C22</f>
        <v>1642.50456</v>
      </c>
      <c r="D13" s="202">
        <f>D14+D16+D17+D21+D22</f>
        <v>1579.0245599999998</v>
      </c>
    </row>
    <row r="14" spans="1:4" s="4" customFormat="1" ht="43.5" customHeight="1">
      <c r="A14" s="76" t="s">
        <v>186</v>
      </c>
      <c r="B14" s="2" t="s">
        <v>187</v>
      </c>
      <c r="C14" s="203">
        <v>630.33581</v>
      </c>
      <c r="D14" s="203">
        <v>630.3358</v>
      </c>
    </row>
    <row r="15" spans="1:4" s="4" customFormat="1" ht="30.75" customHeight="1" hidden="1">
      <c r="A15" s="76" t="s">
        <v>188</v>
      </c>
      <c r="B15" s="2" t="s">
        <v>189</v>
      </c>
      <c r="C15" s="203"/>
      <c r="D15" s="204"/>
    </row>
    <row r="16" spans="1:4" s="4" customFormat="1" ht="34.5" customHeight="1">
      <c r="A16" s="76" t="s">
        <v>190</v>
      </c>
      <c r="B16" s="2" t="s">
        <v>35</v>
      </c>
      <c r="C16" s="203">
        <v>514.91029</v>
      </c>
      <c r="D16" s="204">
        <v>523.7309</v>
      </c>
    </row>
    <row r="17" spans="1:4" s="4" customFormat="1" ht="29.25" customHeight="1">
      <c r="A17" s="76" t="s">
        <v>191</v>
      </c>
      <c r="B17" s="2" t="s">
        <v>192</v>
      </c>
      <c r="C17" s="203">
        <v>185.43</v>
      </c>
      <c r="D17" s="203">
        <v>185.43</v>
      </c>
    </row>
    <row r="18" spans="1:4" s="4" customFormat="1" ht="13.5" hidden="1">
      <c r="A18" s="76" t="s">
        <v>193</v>
      </c>
      <c r="B18" s="2" t="s">
        <v>99</v>
      </c>
      <c r="C18" s="203"/>
      <c r="D18" s="204"/>
    </row>
    <row r="19" spans="1:4" s="4" customFormat="1" ht="13.5" hidden="1">
      <c r="A19" s="76" t="s">
        <v>194</v>
      </c>
      <c r="B19" s="2" t="s">
        <v>100</v>
      </c>
      <c r="C19" s="205"/>
      <c r="D19" s="206"/>
    </row>
    <row r="20" spans="1:4" s="4" customFormat="1" ht="13.5" hidden="1">
      <c r="A20" s="76" t="s">
        <v>195</v>
      </c>
      <c r="B20" s="2" t="s">
        <v>36</v>
      </c>
      <c r="C20" s="203"/>
      <c r="D20" s="204"/>
    </row>
    <row r="21" spans="1:4" s="4" customFormat="1" ht="13.5">
      <c r="A21" s="76" t="s">
        <v>194</v>
      </c>
      <c r="B21" s="67" t="s">
        <v>100</v>
      </c>
      <c r="C21" s="203">
        <v>1</v>
      </c>
      <c r="D21" s="203">
        <v>1</v>
      </c>
    </row>
    <row r="22" spans="1:4" s="4" customFormat="1" ht="21.75" customHeight="1">
      <c r="A22" s="76" t="s">
        <v>195</v>
      </c>
      <c r="B22" s="67" t="s">
        <v>36</v>
      </c>
      <c r="C22" s="203">
        <v>310.82846</v>
      </c>
      <c r="D22" s="203">
        <v>238.52786</v>
      </c>
    </row>
    <row r="23" spans="1:4" s="4" customFormat="1" ht="13.5">
      <c r="A23" s="74" t="s">
        <v>196</v>
      </c>
      <c r="B23" s="77" t="s">
        <v>197</v>
      </c>
      <c r="C23" s="202">
        <f>C24</f>
        <v>150.8</v>
      </c>
      <c r="D23" s="202">
        <f>D24</f>
        <v>156.2</v>
      </c>
    </row>
    <row r="24" spans="1:4" s="4" customFormat="1" ht="24.75" customHeight="1">
      <c r="A24" s="76" t="s">
        <v>198</v>
      </c>
      <c r="B24" s="2" t="s">
        <v>37</v>
      </c>
      <c r="C24" s="203">
        <v>150.8</v>
      </c>
      <c r="D24" s="204">
        <v>156.2</v>
      </c>
    </row>
    <row r="25" spans="1:4" s="4" customFormat="1" ht="27" hidden="1">
      <c r="A25" s="74" t="s">
        <v>199</v>
      </c>
      <c r="B25" s="77" t="s">
        <v>38</v>
      </c>
      <c r="C25" s="202">
        <f>C27</f>
        <v>0</v>
      </c>
      <c r="D25" s="202">
        <f>D27</f>
        <v>0</v>
      </c>
    </row>
    <row r="26" spans="1:4" s="4" customFormat="1" ht="30.75" customHeight="1" hidden="1">
      <c r="A26" s="76" t="s">
        <v>200</v>
      </c>
      <c r="B26" s="2" t="s">
        <v>201</v>
      </c>
      <c r="C26" s="237"/>
      <c r="D26" s="206"/>
    </row>
    <row r="27" spans="1:4" s="4" customFormat="1" ht="31.5" customHeight="1" hidden="1">
      <c r="A27" s="76" t="s">
        <v>202</v>
      </c>
      <c r="B27" s="2" t="s">
        <v>382</v>
      </c>
      <c r="C27" s="203">
        <v>0</v>
      </c>
      <c r="D27" s="204">
        <v>0</v>
      </c>
    </row>
    <row r="28" spans="1:4" s="4" customFormat="1" ht="27" hidden="1">
      <c r="A28" s="76" t="s">
        <v>203</v>
      </c>
      <c r="B28" s="2" t="s">
        <v>101</v>
      </c>
      <c r="C28" s="206"/>
      <c r="D28" s="206"/>
    </row>
    <row r="29" spans="1:4" s="4" customFormat="1" ht="0.75" customHeight="1" hidden="1">
      <c r="A29" s="74" t="s">
        <v>204</v>
      </c>
      <c r="B29" s="75" t="s">
        <v>102</v>
      </c>
      <c r="C29" s="202"/>
      <c r="D29" s="202"/>
    </row>
    <row r="30" spans="1:4" s="4" customFormat="1" ht="13.5" hidden="1">
      <c r="A30" s="76" t="s">
        <v>205</v>
      </c>
      <c r="B30" s="2" t="s">
        <v>206</v>
      </c>
      <c r="C30" s="205"/>
      <c r="D30" s="206"/>
    </row>
    <row r="31" spans="1:4" s="4" customFormat="1" ht="13.5" hidden="1">
      <c r="A31" s="76" t="s">
        <v>207</v>
      </c>
      <c r="B31" s="2" t="s">
        <v>125</v>
      </c>
      <c r="C31" s="204"/>
      <c r="D31" s="204"/>
    </row>
    <row r="32" spans="1:4" s="4" customFormat="1" ht="14.25" hidden="1">
      <c r="A32" s="76" t="s">
        <v>208</v>
      </c>
      <c r="B32" s="2" t="s">
        <v>103</v>
      </c>
      <c r="C32" s="238"/>
      <c r="D32" s="238"/>
    </row>
    <row r="33" spans="1:4" s="4" customFormat="1" ht="13.5" hidden="1">
      <c r="A33" s="76" t="s">
        <v>209</v>
      </c>
      <c r="B33" s="2" t="s">
        <v>104</v>
      </c>
      <c r="C33" s="239"/>
      <c r="D33" s="239"/>
    </row>
    <row r="34" spans="1:4" s="4" customFormat="1" ht="13.5" hidden="1">
      <c r="A34" s="76" t="s">
        <v>210</v>
      </c>
      <c r="B34" s="2" t="s">
        <v>211</v>
      </c>
      <c r="C34" s="239"/>
      <c r="D34" s="239"/>
    </row>
    <row r="35" spans="1:4" s="179" customFormat="1" ht="14.25" hidden="1">
      <c r="A35" s="177" t="s">
        <v>204</v>
      </c>
      <c r="B35" s="178" t="s">
        <v>102</v>
      </c>
      <c r="C35" s="240">
        <f>C36+C37</f>
        <v>0</v>
      </c>
      <c r="D35" s="240">
        <f>D36+D37</f>
        <v>0</v>
      </c>
    </row>
    <row r="36" spans="1:4" s="4" customFormat="1" ht="13.5" hidden="1">
      <c r="A36" s="76" t="s">
        <v>205</v>
      </c>
      <c r="B36" s="2" t="s">
        <v>206</v>
      </c>
      <c r="C36" s="239"/>
      <c r="D36" s="239"/>
    </row>
    <row r="37" spans="1:4" s="4" customFormat="1" ht="13.5" hidden="1">
      <c r="A37" s="76" t="s">
        <v>209</v>
      </c>
      <c r="B37" s="2" t="s">
        <v>104</v>
      </c>
      <c r="C37" s="239">
        <v>0</v>
      </c>
      <c r="D37" s="239">
        <v>0</v>
      </c>
    </row>
    <row r="38" spans="1:4" s="4" customFormat="1" ht="13.5">
      <c r="A38" s="74" t="s">
        <v>212</v>
      </c>
      <c r="B38" s="75" t="s">
        <v>213</v>
      </c>
      <c r="C38" s="202">
        <f>C40+C41</f>
        <v>42.4</v>
      </c>
      <c r="D38" s="202">
        <f>D40+D41</f>
        <v>42.4</v>
      </c>
    </row>
    <row r="39" spans="1:4" s="4" customFormat="1" ht="13.5" hidden="1">
      <c r="A39" s="76" t="s">
        <v>214</v>
      </c>
      <c r="B39" s="2" t="s">
        <v>215</v>
      </c>
      <c r="C39" s="239"/>
      <c r="D39" s="239"/>
    </row>
    <row r="40" spans="1:4" s="4" customFormat="1" ht="13.5">
      <c r="A40" s="76" t="s">
        <v>216</v>
      </c>
      <c r="B40" s="2" t="s">
        <v>217</v>
      </c>
      <c r="C40" s="239">
        <v>42.3</v>
      </c>
      <c r="D40" s="239">
        <v>42.3</v>
      </c>
    </row>
    <row r="41" spans="1:4" s="4" customFormat="1" ht="13.5">
      <c r="A41" s="76" t="s">
        <v>218</v>
      </c>
      <c r="B41" s="2" t="s">
        <v>39</v>
      </c>
      <c r="C41" s="241">
        <v>0.1</v>
      </c>
      <c r="D41" s="241">
        <v>0.1</v>
      </c>
    </row>
    <row r="42" spans="1:4" s="4" customFormat="1" ht="14.25" customHeight="1" hidden="1">
      <c r="A42" s="76" t="s">
        <v>219</v>
      </c>
      <c r="B42" s="2" t="s">
        <v>220</v>
      </c>
      <c r="C42" s="241"/>
      <c r="D42" s="241"/>
    </row>
    <row r="43" spans="1:4" s="4" customFormat="1" ht="13.5" hidden="1">
      <c r="A43" s="74" t="s">
        <v>221</v>
      </c>
      <c r="B43" s="75" t="s">
        <v>105</v>
      </c>
      <c r="C43" s="202"/>
      <c r="D43" s="202"/>
    </row>
    <row r="44" spans="1:4" s="4" customFormat="1" ht="13.5" hidden="1">
      <c r="A44" s="76" t="s">
        <v>222</v>
      </c>
      <c r="B44" s="2" t="s">
        <v>106</v>
      </c>
      <c r="C44" s="241"/>
      <c r="D44" s="241"/>
    </row>
    <row r="45" spans="1:4" s="4" customFormat="1" ht="13.5" hidden="1">
      <c r="A45" s="76" t="s">
        <v>223</v>
      </c>
      <c r="B45" s="2" t="s">
        <v>107</v>
      </c>
      <c r="C45" s="241"/>
      <c r="D45" s="241"/>
    </row>
    <row r="46" spans="1:4" s="4" customFormat="1" ht="13.5">
      <c r="A46" s="74" t="s">
        <v>224</v>
      </c>
      <c r="B46" s="75" t="s">
        <v>67</v>
      </c>
      <c r="C46" s="202">
        <f>C47+C59</f>
        <v>612.52044</v>
      </c>
      <c r="D46" s="202">
        <f>D47+D59</f>
        <v>612.95544</v>
      </c>
    </row>
    <row r="47" spans="1:4" s="4" customFormat="1" ht="13.5">
      <c r="A47" s="76" t="s">
        <v>225</v>
      </c>
      <c r="B47" s="2" t="s">
        <v>40</v>
      </c>
      <c r="C47" s="241">
        <v>482.61</v>
      </c>
      <c r="D47" s="241">
        <v>483.045</v>
      </c>
    </row>
    <row r="48" spans="1:4" s="4" customFormat="1" ht="14.25" customHeight="1" hidden="1">
      <c r="A48" s="76" t="s">
        <v>226</v>
      </c>
      <c r="B48" s="2" t="s">
        <v>108</v>
      </c>
      <c r="C48" s="239"/>
      <c r="D48" s="239"/>
    </row>
    <row r="49" spans="1:4" s="4" customFormat="1" ht="13.5" hidden="1">
      <c r="A49" s="74" t="s">
        <v>227</v>
      </c>
      <c r="B49" s="75" t="s">
        <v>41</v>
      </c>
      <c r="C49" s="202"/>
      <c r="D49" s="202"/>
    </row>
    <row r="50" spans="1:4" s="4" customFormat="1" ht="13.5" hidden="1">
      <c r="A50" s="76" t="s">
        <v>228</v>
      </c>
      <c r="B50" s="2" t="s">
        <v>42</v>
      </c>
      <c r="C50" s="239"/>
      <c r="D50" s="239"/>
    </row>
    <row r="51" spans="1:4" s="4" customFormat="1" ht="13.5" hidden="1">
      <c r="A51" s="76" t="s">
        <v>229</v>
      </c>
      <c r="B51" s="2" t="s">
        <v>230</v>
      </c>
      <c r="C51" s="239"/>
      <c r="D51" s="239"/>
    </row>
    <row r="52" spans="1:4" s="4" customFormat="1" ht="13.5" hidden="1">
      <c r="A52" s="74" t="s">
        <v>231</v>
      </c>
      <c r="B52" s="75" t="s">
        <v>43</v>
      </c>
      <c r="C52" s="202"/>
      <c r="D52" s="202"/>
    </row>
    <row r="53" spans="1:4" s="4" customFormat="1" ht="13.5" hidden="1">
      <c r="A53" s="76" t="s">
        <v>232</v>
      </c>
      <c r="B53" s="2" t="s">
        <v>109</v>
      </c>
      <c r="C53" s="239"/>
      <c r="D53" s="239"/>
    </row>
    <row r="54" spans="1:4" s="4" customFormat="1" ht="13.5" hidden="1">
      <c r="A54" s="76" t="s">
        <v>233</v>
      </c>
      <c r="B54" s="2" t="s">
        <v>234</v>
      </c>
      <c r="C54" s="239"/>
      <c r="D54" s="239"/>
    </row>
    <row r="55" spans="1:4" s="4" customFormat="1" ht="0.75" customHeight="1" hidden="1">
      <c r="A55" s="74" t="s">
        <v>235</v>
      </c>
      <c r="B55" s="75" t="s">
        <v>236</v>
      </c>
      <c r="C55" s="202"/>
      <c r="D55" s="202"/>
    </row>
    <row r="56" spans="1:4" s="4" customFormat="1" ht="13.5" hidden="1">
      <c r="A56" s="76" t="s">
        <v>237</v>
      </c>
      <c r="B56" s="78" t="s">
        <v>110</v>
      </c>
      <c r="C56" s="239"/>
      <c r="D56" s="239"/>
    </row>
    <row r="57" spans="1:4" s="4" customFormat="1" ht="2.25" customHeight="1" hidden="1">
      <c r="A57" s="74" t="s">
        <v>238</v>
      </c>
      <c r="B57" s="77" t="s">
        <v>111</v>
      </c>
      <c r="C57" s="202"/>
      <c r="D57" s="202"/>
    </row>
    <row r="58" spans="1:4" s="4" customFormat="1" ht="13.5" hidden="1">
      <c r="A58" s="76" t="s">
        <v>239</v>
      </c>
      <c r="B58" s="78" t="s">
        <v>112</v>
      </c>
      <c r="C58" s="239"/>
      <c r="D58" s="239"/>
    </row>
    <row r="59" spans="1:4" s="4" customFormat="1" ht="13.5">
      <c r="A59" s="76" t="s">
        <v>226</v>
      </c>
      <c r="B59" s="78" t="s">
        <v>108</v>
      </c>
      <c r="C59" s="239">
        <v>129.91044</v>
      </c>
      <c r="D59" s="239">
        <v>129.91044</v>
      </c>
    </row>
    <row r="60" spans="1:4" s="4" customFormat="1" ht="13.5" hidden="1">
      <c r="A60" s="74" t="s">
        <v>359</v>
      </c>
      <c r="B60" s="75" t="s">
        <v>41</v>
      </c>
      <c r="C60" s="202">
        <f>C61</f>
        <v>0</v>
      </c>
      <c r="D60" s="202">
        <f>D61</f>
        <v>0</v>
      </c>
    </row>
    <row r="61" spans="1:4" s="4" customFormat="1" ht="13.5" hidden="1">
      <c r="A61" s="76" t="s">
        <v>360</v>
      </c>
      <c r="B61" s="78" t="s">
        <v>42</v>
      </c>
      <c r="C61" s="239"/>
      <c r="D61" s="239"/>
    </row>
    <row r="62" spans="1:4" s="4" customFormat="1" ht="32.25" customHeight="1">
      <c r="A62" s="74" t="s">
        <v>240</v>
      </c>
      <c r="B62" s="77" t="s">
        <v>392</v>
      </c>
      <c r="C62" s="202">
        <v>62.775</v>
      </c>
      <c r="D62" s="202">
        <v>125.82</v>
      </c>
    </row>
    <row r="63" spans="1:4" s="4" customFormat="1" ht="30.75" customHeight="1">
      <c r="A63" s="279" t="s">
        <v>64</v>
      </c>
      <c r="B63" s="280"/>
      <c r="C63" s="242">
        <f>C46+C38+C35+C25+C23+C13+C62+C60</f>
        <v>2511.0000000000005</v>
      </c>
      <c r="D63" s="242">
        <f>D46+D38+D25+D23+D13+D35+D62+D60</f>
        <v>2516.4</v>
      </c>
    </row>
  </sheetData>
  <sheetProtection/>
  <mergeCells count="5">
    <mergeCell ref="A8:D9"/>
    <mergeCell ref="A11:A12"/>
    <mergeCell ref="B11:B12"/>
    <mergeCell ref="C11:D11"/>
    <mergeCell ref="A63:B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3"/>
  <sheetViews>
    <sheetView view="pageBreakPreview" zoomScaleSheetLayoutView="100" workbookViewId="0" topLeftCell="A188">
      <selection activeCell="B184" sqref="B184"/>
    </sheetView>
  </sheetViews>
  <sheetFormatPr defaultColWidth="9.125" defaultRowHeight="12.75"/>
  <cols>
    <col min="1" max="1" width="5.00390625" style="4" customWidth="1"/>
    <col min="2" max="2" width="53.625" style="4" customWidth="1"/>
    <col min="3" max="3" width="9.125" style="4" customWidth="1"/>
    <col min="4" max="4" width="13.375" style="4" customWidth="1"/>
    <col min="5" max="5" width="6.50390625" style="4" customWidth="1"/>
    <col min="6" max="6" width="12.00390625" style="4" customWidth="1"/>
    <col min="7" max="7" width="7.875" style="4" customWidth="1"/>
    <col min="8" max="8" width="11.375" style="4" bestFit="1" customWidth="1"/>
    <col min="9" max="9" width="9.125" style="4" customWidth="1"/>
    <col min="10" max="10" width="9.50390625" style="4" bestFit="1" customWidth="1"/>
    <col min="11" max="16384" width="9.125" style="4" customWidth="1"/>
  </cols>
  <sheetData>
    <row r="1" spans="3:8" ht="15.75" customHeight="1">
      <c r="C1" s="4" t="s">
        <v>170</v>
      </c>
      <c r="H1" s="1" t="s">
        <v>132</v>
      </c>
    </row>
    <row r="2" ht="13.5">
      <c r="H2" s="1" t="s">
        <v>401</v>
      </c>
    </row>
    <row r="3" ht="12.75" customHeight="1">
      <c r="H3" s="1" t="s">
        <v>181</v>
      </c>
    </row>
    <row r="4" spans="2:8" ht="13.5">
      <c r="B4" s="6"/>
      <c r="H4" s="1" t="s">
        <v>176</v>
      </c>
    </row>
    <row r="5" spans="2:8" ht="12.75" customHeight="1">
      <c r="B5" s="7"/>
      <c r="H5" s="1" t="s">
        <v>384</v>
      </c>
    </row>
    <row r="6" spans="2:8" ht="13.5">
      <c r="B6" s="8"/>
      <c r="G6" s="6"/>
      <c r="H6" s="1" t="s">
        <v>402</v>
      </c>
    </row>
    <row r="7" spans="2:7" ht="13.5">
      <c r="B7" s="8"/>
      <c r="C7" s="1"/>
      <c r="G7" s="6"/>
    </row>
    <row r="8" spans="1:8" ht="12.75" customHeight="1">
      <c r="A8" s="271" t="s">
        <v>393</v>
      </c>
      <c r="B8" s="271"/>
      <c r="C8" s="271"/>
      <c r="D8" s="271"/>
      <c r="E8" s="271"/>
      <c r="F8" s="271"/>
      <c r="G8" s="271"/>
      <c r="H8" s="271"/>
    </row>
    <row r="9" spans="1:8" ht="21.75" customHeight="1">
      <c r="A9" s="271"/>
      <c r="B9" s="271"/>
      <c r="C9" s="271"/>
      <c r="D9" s="271"/>
      <c r="E9" s="271"/>
      <c r="F9" s="271"/>
      <c r="G9" s="271"/>
      <c r="H9" s="271"/>
    </row>
    <row r="10" spans="2:8" ht="12.75" customHeight="1">
      <c r="B10" s="9"/>
      <c r="C10" s="10"/>
      <c r="H10" s="16" t="s">
        <v>23</v>
      </c>
    </row>
    <row r="11" spans="1:8" ht="12.75">
      <c r="A11" s="285" t="s">
        <v>17</v>
      </c>
      <c r="B11" s="285" t="s">
        <v>44</v>
      </c>
      <c r="C11" s="281" t="s">
        <v>45</v>
      </c>
      <c r="D11" s="281" t="s">
        <v>46</v>
      </c>
      <c r="E11" s="281" t="s">
        <v>47</v>
      </c>
      <c r="F11" s="281" t="s">
        <v>48</v>
      </c>
      <c r="G11" s="281" t="s">
        <v>49</v>
      </c>
      <c r="H11" s="286" t="s">
        <v>22</v>
      </c>
    </row>
    <row r="12" spans="1:8" ht="12.75">
      <c r="A12" s="285"/>
      <c r="B12" s="285"/>
      <c r="C12" s="287"/>
      <c r="D12" s="281"/>
      <c r="E12" s="281"/>
      <c r="F12" s="281"/>
      <c r="G12" s="281"/>
      <c r="H12" s="286"/>
    </row>
    <row r="13" spans="1:10" ht="12.75">
      <c r="A13" s="282">
        <v>1</v>
      </c>
      <c r="B13" s="48" t="s">
        <v>182</v>
      </c>
      <c r="C13" s="230" t="s">
        <v>174</v>
      </c>
      <c r="D13" s="243"/>
      <c r="E13" s="27"/>
      <c r="F13" s="27"/>
      <c r="G13" s="28"/>
      <c r="H13" s="144">
        <f>H14+H89+H99+H124+H151+H186+H201+H207+H222+H228</f>
        <v>3097.9627400000004</v>
      </c>
      <c r="I13" s="71"/>
      <c r="J13" s="71"/>
    </row>
    <row r="14" spans="1:8" ht="15">
      <c r="A14" s="282"/>
      <c r="B14" s="49" t="s">
        <v>34</v>
      </c>
      <c r="C14" s="29">
        <v>991</v>
      </c>
      <c r="D14" s="248" t="s">
        <v>50</v>
      </c>
      <c r="E14" s="34"/>
      <c r="F14" s="40"/>
      <c r="G14" s="44"/>
      <c r="H14" s="145">
        <f>H15+H27+H58+H74+H69+H65</f>
        <v>2193.85489</v>
      </c>
    </row>
    <row r="15" spans="1:8" ht="26.25">
      <c r="A15" s="282"/>
      <c r="B15" s="50" t="s">
        <v>51</v>
      </c>
      <c r="C15" s="230" t="s">
        <v>174</v>
      </c>
      <c r="D15" s="245" t="s">
        <v>50</v>
      </c>
      <c r="E15" s="100" t="s">
        <v>52</v>
      </c>
      <c r="F15" s="41"/>
      <c r="G15" s="45"/>
      <c r="H15" s="144">
        <f>H16</f>
        <v>688.7515699999999</v>
      </c>
    </row>
    <row r="16" spans="1:8" ht="15">
      <c r="A16" s="282"/>
      <c r="B16" s="51" t="s">
        <v>266</v>
      </c>
      <c r="C16" s="230" t="s">
        <v>174</v>
      </c>
      <c r="D16" s="246" t="s">
        <v>50</v>
      </c>
      <c r="E16" s="36" t="s">
        <v>52</v>
      </c>
      <c r="F16" s="41" t="s">
        <v>267</v>
      </c>
      <c r="G16" s="45"/>
      <c r="H16" s="143">
        <f>H17</f>
        <v>688.7515699999999</v>
      </c>
    </row>
    <row r="17" spans="1:8" ht="15">
      <c r="A17" s="282"/>
      <c r="B17" s="51" t="s">
        <v>268</v>
      </c>
      <c r="C17" s="230" t="s">
        <v>174</v>
      </c>
      <c r="D17" s="246" t="s">
        <v>50</v>
      </c>
      <c r="E17" s="36" t="s">
        <v>52</v>
      </c>
      <c r="F17" s="41" t="s">
        <v>269</v>
      </c>
      <c r="G17" s="45"/>
      <c r="H17" s="143">
        <f>H21+H18</f>
        <v>688.7515699999999</v>
      </c>
    </row>
    <row r="18" spans="1:8" ht="15">
      <c r="A18" s="282"/>
      <c r="B18" s="51" t="s">
        <v>270</v>
      </c>
      <c r="C18" s="230" t="s">
        <v>174</v>
      </c>
      <c r="D18" s="246" t="s">
        <v>50</v>
      </c>
      <c r="E18" s="36" t="s">
        <v>52</v>
      </c>
      <c r="F18" s="41" t="s">
        <v>271</v>
      </c>
      <c r="G18" s="45"/>
      <c r="H18" s="143">
        <f>H19+H20</f>
        <v>630.3358</v>
      </c>
    </row>
    <row r="19" spans="1:8" ht="15">
      <c r="A19" s="282"/>
      <c r="B19" s="51" t="s">
        <v>272</v>
      </c>
      <c r="C19" s="230" t="s">
        <v>174</v>
      </c>
      <c r="D19" s="246" t="s">
        <v>50</v>
      </c>
      <c r="E19" s="36" t="s">
        <v>52</v>
      </c>
      <c r="F19" s="41" t="s">
        <v>271</v>
      </c>
      <c r="G19" s="45" t="s">
        <v>113</v>
      </c>
      <c r="H19" s="143">
        <v>484.12888</v>
      </c>
    </row>
    <row r="20" spans="1:8" ht="39">
      <c r="A20" s="282"/>
      <c r="B20" s="51" t="s">
        <v>273</v>
      </c>
      <c r="C20" s="230" t="s">
        <v>174</v>
      </c>
      <c r="D20" s="246" t="s">
        <v>50</v>
      </c>
      <c r="E20" s="36" t="s">
        <v>52</v>
      </c>
      <c r="F20" s="41" t="s">
        <v>271</v>
      </c>
      <c r="G20" s="45" t="s">
        <v>274</v>
      </c>
      <c r="H20" s="143">
        <v>146.20692</v>
      </c>
    </row>
    <row r="21" spans="1:8" ht="31.5" customHeight="1">
      <c r="A21" s="282"/>
      <c r="B21" s="51" t="s">
        <v>328</v>
      </c>
      <c r="C21" s="230" t="s">
        <v>174</v>
      </c>
      <c r="D21" s="246" t="s">
        <v>50</v>
      </c>
      <c r="E21" s="36" t="s">
        <v>52</v>
      </c>
      <c r="F21" s="41" t="s">
        <v>327</v>
      </c>
      <c r="G21" s="45"/>
      <c r="H21" s="143">
        <f>H22+H23</f>
        <v>58.41577</v>
      </c>
    </row>
    <row r="22" spans="1:10" ht="18.75" customHeight="1">
      <c r="A22" s="282"/>
      <c r="B22" s="51" t="s">
        <v>272</v>
      </c>
      <c r="C22" s="230" t="s">
        <v>174</v>
      </c>
      <c r="D22" s="246" t="s">
        <v>50</v>
      </c>
      <c r="E22" s="36" t="s">
        <v>52</v>
      </c>
      <c r="F22" s="41" t="s">
        <v>327</v>
      </c>
      <c r="G22" s="45" t="s">
        <v>113</v>
      </c>
      <c r="H22" s="143">
        <v>44.86619</v>
      </c>
      <c r="J22" s="226"/>
    </row>
    <row r="23" spans="1:8" ht="39.75" customHeight="1">
      <c r="A23" s="282"/>
      <c r="B23" s="51" t="s">
        <v>273</v>
      </c>
      <c r="C23" s="230" t="s">
        <v>174</v>
      </c>
      <c r="D23" s="246" t="s">
        <v>50</v>
      </c>
      <c r="E23" s="36" t="s">
        <v>52</v>
      </c>
      <c r="F23" s="41" t="s">
        <v>327</v>
      </c>
      <c r="G23" s="45" t="s">
        <v>274</v>
      </c>
      <c r="H23" s="143">
        <v>13.54958</v>
      </c>
    </row>
    <row r="24" spans="1:8" ht="39.75" customHeight="1" hidden="1">
      <c r="A24" s="282"/>
      <c r="B24" s="51" t="s">
        <v>328</v>
      </c>
      <c r="C24" s="230" t="s">
        <v>174</v>
      </c>
      <c r="D24" s="246" t="s">
        <v>50</v>
      </c>
      <c r="E24" s="36" t="s">
        <v>52</v>
      </c>
      <c r="F24" s="41" t="s">
        <v>327</v>
      </c>
      <c r="G24" s="45"/>
      <c r="H24" s="143">
        <f>H25+H26</f>
        <v>0</v>
      </c>
    </row>
    <row r="25" spans="1:8" ht="39.75" customHeight="1" hidden="1">
      <c r="A25" s="282"/>
      <c r="B25" s="51" t="s">
        <v>272</v>
      </c>
      <c r="C25" s="230" t="s">
        <v>174</v>
      </c>
      <c r="D25" s="246" t="s">
        <v>50</v>
      </c>
      <c r="E25" s="36" t="s">
        <v>52</v>
      </c>
      <c r="F25" s="41" t="s">
        <v>327</v>
      </c>
      <c r="G25" s="45" t="s">
        <v>113</v>
      </c>
      <c r="H25" s="143"/>
    </row>
    <row r="26" spans="1:8" ht="39.75" customHeight="1" hidden="1">
      <c r="A26" s="282"/>
      <c r="B26" s="51" t="s">
        <v>325</v>
      </c>
      <c r="C26" s="230" t="s">
        <v>174</v>
      </c>
      <c r="D26" s="246" t="s">
        <v>50</v>
      </c>
      <c r="E26" s="36" t="s">
        <v>52</v>
      </c>
      <c r="F26" s="41" t="s">
        <v>327</v>
      </c>
      <c r="G26" s="45" t="s">
        <v>274</v>
      </c>
      <c r="H26" s="143"/>
    </row>
    <row r="27" spans="1:10" ht="52.5">
      <c r="A27" s="282"/>
      <c r="B27" s="50" t="s">
        <v>35</v>
      </c>
      <c r="C27" s="230" t="s">
        <v>174</v>
      </c>
      <c r="D27" s="247" t="s">
        <v>50</v>
      </c>
      <c r="E27" s="35" t="s">
        <v>53</v>
      </c>
      <c r="F27" s="41"/>
      <c r="G27" s="45"/>
      <c r="H27" s="144">
        <f>H28</f>
        <v>758.19383</v>
      </c>
      <c r="J27" s="226"/>
    </row>
    <row r="28" spans="1:8" ht="15">
      <c r="A28" s="282"/>
      <c r="B28" s="51" t="s">
        <v>266</v>
      </c>
      <c r="C28" s="230" t="s">
        <v>174</v>
      </c>
      <c r="D28" s="246" t="s">
        <v>50</v>
      </c>
      <c r="E28" s="36" t="s">
        <v>53</v>
      </c>
      <c r="F28" s="41" t="s">
        <v>267</v>
      </c>
      <c r="G28" s="45"/>
      <c r="H28" s="143">
        <f>H29</f>
        <v>758.19383</v>
      </c>
    </row>
    <row r="29" spans="1:8" ht="15">
      <c r="A29" s="282"/>
      <c r="B29" s="51" t="s">
        <v>268</v>
      </c>
      <c r="C29" s="230" t="s">
        <v>174</v>
      </c>
      <c r="D29" s="246" t="s">
        <v>50</v>
      </c>
      <c r="E29" s="36" t="s">
        <v>53</v>
      </c>
      <c r="F29" s="41" t="s">
        <v>269</v>
      </c>
      <c r="G29" s="45"/>
      <c r="H29" s="143">
        <f>H30+H38+H41+H43</f>
        <v>758.19383</v>
      </c>
    </row>
    <row r="30" spans="1:8" ht="15">
      <c r="A30" s="282"/>
      <c r="B30" s="51" t="s">
        <v>270</v>
      </c>
      <c r="C30" s="230" t="s">
        <v>174</v>
      </c>
      <c r="D30" s="246" t="s">
        <v>50</v>
      </c>
      <c r="E30" s="36" t="s">
        <v>53</v>
      </c>
      <c r="F30" s="41" t="s">
        <v>271</v>
      </c>
      <c r="G30" s="45"/>
      <c r="H30" s="143">
        <f>H31+H32+H35+H36+H37</f>
        <v>278.7642</v>
      </c>
    </row>
    <row r="31" spans="1:8" ht="15">
      <c r="A31" s="282"/>
      <c r="B31" s="51" t="s">
        <v>348</v>
      </c>
      <c r="C31" s="230" t="s">
        <v>174</v>
      </c>
      <c r="D31" s="246" t="s">
        <v>50</v>
      </c>
      <c r="E31" s="36" t="s">
        <v>53</v>
      </c>
      <c r="F31" s="41" t="s">
        <v>271</v>
      </c>
      <c r="G31" s="45" t="s">
        <v>113</v>
      </c>
      <c r="H31" s="143">
        <v>214.10461</v>
      </c>
    </row>
    <row r="32" spans="1:8" ht="39">
      <c r="A32" s="282"/>
      <c r="B32" s="51" t="s">
        <v>373</v>
      </c>
      <c r="C32" s="230" t="s">
        <v>174</v>
      </c>
      <c r="D32" s="246" t="s">
        <v>50</v>
      </c>
      <c r="E32" s="36" t="s">
        <v>53</v>
      </c>
      <c r="F32" s="41" t="s">
        <v>271</v>
      </c>
      <c r="G32" s="45" t="s">
        <v>274</v>
      </c>
      <c r="H32" s="143">
        <v>64.65959</v>
      </c>
    </row>
    <row r="33" spans="1:8" ht="26.25" hidden="1">
      <c r="A33" s="282"/>
      <c r="B33" s="101" t="s">
        <v>275</v>
      </c>
      <c r="C33" s="230" t="s">
        <v>174</v>
      </c>
      <c r="D33" s="246" t="s">
        <v>50</v>
      </c>
      <c r="E33" s="36" t="s">
        <v>53</v>
      </c>
      <c r="F33" s="41" t="s">
        <v>271</v>
      </c>
      <c r="G33" s="45"/>
      <c r="H33" s="143">
        <f>H34</f>
        <v>0</v>
      </c>
    </row>
    <row r="34" spans="1:8" ht="15" hidden="1">
      <c r="A34" s="282"/>
      <c r="B34" s="51" t="s">
        <v>115</v>
      </c>
      <c r="C34" s="230" t="s">
        <v>174</v>
      </c>
      <c r="D34" s="246" t="s">
        <v>50</v>
      </c>
      <c r="E34" s="36" t="s">
        <v>53</v>
      </c>
      <c r="F34" s="41" t="s">
        <v>271</v>
      </c>
      <c r="G34" s="45" t="s">
        <v>120</v>
      </c>
      <c r="H34" s="143"/>
    </row>
    <row r="35" spans="1:8" ht="15" hidden="1">
      <c r="A35" s="282"/>
      <c r="B35" s="51"/>
      <c r="C35" s="230" t="s">
        <v>174</v>
      </c>
      <c r="D35" s="246" t="s">
        <v>50</v>
      </c>
      <c r="E35" s="36" t="s">
        <v>53</v>
      </c>
      <c r="F35" s="41" t="s">
        <v>271</v>
      </c>
      <c r="G35" s="45"/>
      <c r="H35" s="143"/>
    </row>
    <row r="36" spans="1:8" ht="15" hidden="1">
      <c r="A36" s="282"/>
      <c r="B36" s="51"/>
      <c r="C36" s="230" t="s">
        <v>174</v>
      </c>
      <c r="D36" s="246" t="s">
        <v>50</v>
      </c>
      <c r="E36" s="36" t="s">
        <v>53</v>
      </c>
      <c r="F36" s="41" t="s">
        <v>271</v>
      </c>
      <c r="G36" s="45"/>
      <c r="H36" s="143"/>
    </row>
    <row r="37" spans="1:8" ht="15" hidden="1">
      <c r="A37" s="282"/>
      <c r="B37" s="51" t="s">
        <v>372</v>
      </c>
      <c r="C37" s="230" t="s">
        <v>174</v>
      </c>
      <c r="D37" s="246" t="s">
        <v>50</v>
      </c>
      <c r="E37" s="36" t="s">
        <v>53</v>
      </c>
      <c r="F37" s="41" t="s">
        <v>271</v>
      </c>
      <c r="G37" s="45" t="s">
        <v>119</v>
      </c>
      <c r="H37" s="143"/>
    </row>
    <row r="38" spans="1:8" ht="15">
      <c r="A38" s="282"/>
      <c r="B38" s="51" t="s">
        <v>278</v>
      </c>
      <c r="C38" s="230" t="s">
        <v>174</v>
      </c>
      <c r="D38" s="246" t="s">
        <v>50</v>
      </c>
      <c r="E38" s="36" t="s">
        <v>53</v>
      </c>
      <c r="F38" s="41" t="s">
        <v>279</v>
      </c>
      <c r="G38" s="45"/>
      <c r="H38" s="143">
        <f>H39+H40</f>
        <v>190.40086000000002</v>
      </c>
    </row>
    <row r="39" spans="1:8" ht="15">
      <c r="A39" s="282"/>
      <c r="B39" s="51" t="s">
        <v>348</v>
      </c>
      <c r="C39" s="230" t="s">
        <v>174</v>
      </c>
      <c r="D39" s="246" t="s">
        <v>50</v>
      </c>
      <c r="E39" s="36" t="s">
        <v>53</v>
      </c>
      <c r="F39" s="41" t="s">
        <v>279</v>
      </c>
      <c r="G39" s="45" t="s">
        <v>113</v>
      </c>
      <c r="H39" s="143">
        <v>146.23722</v>
      </c>
    </row>
    <row r="40" spans="1:8" ht="39">
      <c r="A40" s="282"/>
      <c r="B40" s="51" t="s">
        <v>373</v>
      </c>
      <c r="C40" s="230" t="s">
        <v>174</v>
      </c>
      <c r="D40" s="246" t="s">
        <v>50</v>
      </c>
      <c r="E40" s="36" t="s">
        <v>53</v>
      </c>
      <c r="F40" s="41" t="s">
        <v>279</v>
      </c>
      <c r="G40" s="45" t="s">
        <v>274</v>
      </c>
      <c r="H40" s="143">
        <v>44.16364</v>
      </c>
    </row>
    <row r="41" spans="1:8" ht="52.5">
      <c r="A41" s="282"/>
      <c r="B41" s="101" t="s">
        <v>276</v>
      </c>
      <c r="C41" s="230" t="s">
        <v>174</v>
      </c>
      <c r="D41" s="246" t="s">
        <v>50</v>
      </c>
      <c r="E41" s="36" t="s">
        <v>53</v>
      </c>
      <c r="F41" s="41" t="s">
        <v>277</v>
      </c>
      <c r="G41" s="45"/>
      <c r="H41" s="143">
        <f>H42</f>
        <v>1.5</v>
      </c>
    </row>
    <row r="42" spans="1:8" ht="15">
      <c r="A42" s="282"/>
      <c r="B42" s="51" t="s">
        <v>372</v>
      </c>
      <c r="C42" s="230" t="s">
        <v>174</v>
      </c>
      <c r="D42" s="246" t="s">
        <v>50</v>
      </c>
      <c r="E42" s="36" t="s">
        <v>53</v>
      </c>
      <c r="F42" s="41" t="s">
        <v>277</v>
      </c>
      <c r="G42" s="45" t="s">
        <v>119</v>
      </c>
      <c r="H42" s="143">
        <v>1.5</v>
      </c>
    </row>
    <row r="43" spans="1:8" ht="15">
      <c r="A43" s="282"/>
      <c r="B43" s="51" t="s">
        <v>278</v>
      </c>
      <c r="C43" s="230" t="s">
        <v>174</v>
      </c>
      <c r="D43" s="246" t="s">
        <v>50</v>
      </c>
      <c r="E43" s="36" t="s">
        <v>53</v>
      </c>
      <c r="F43" s="41" t="s">
        <v>279</v>
      </c>
      <c r="G43" s="45"/>
      <c r="H43" s="143">
        <f>H47+H48+H49</f>
        <v>287.52877</v>
      </c>
    </row>
    <row r="44" spans="1:8" ht="27.75" customHeight="1" hidden="1">
      <c r="A44" s="282"/>
      <c r="B44" s="51" t="s">
        <v>272</v>
      </c>
      <c r="C44" s="230" t="s">
        <v>174</v>
      </c>
      <c r="D44" s="246" t="s">
        <v>50</v>
      </c>
      <c r="E44" s="36" t="s">
        <v>53</v>
      </c>
      <c r="F44" s="41" t="s">
        <v>279</v>
      </c>
      <c r="G44" s="45" t="s">
        <v>113</v>
      </c>
      <c r="H44" s="143">
        <v>0</v>
      </c>
    </row>
    <row r="45" spans="1:8" ht="31.5" customHeight="1" hidden="1">
      <c r="A45" s="282"/>
      <c r="B45" s="51" t="s">
        <v>273</v>
      </c>
      <c r="C45" s="230" t="s">
        <v>174</v>
      </c>
      <c r="D45" s="246" t="s">
        <v>50</v>
      </c>
      <c r="E45" s="36" t="s">
        <v>53</v>
      </c>
      <c r="F45" s="41" t="s">
        <v>279</v>
      </c>
      <c r="G45" s="45" t="s">
        <v>274</v>
      </c>
      <c r="H45" s="143">
        <v>0</v>
      </c>
    </row>
    <row r="46" spans="1:8" ht="27.75" customHeight="1" hidden="1">
      <c r="A46" s="282"/>
      <c r="B46" s="51" t="s">
        <v>114</v>
      </c>
      <c r="C46" s="230" t="s">
        <v>174</v>
      </c>
      <c r="D46" s="246" t="s">
        <v>50</v>
      </c>
      <c r="E46" s="36" t="s">
        <v>53</v>
      </c>
      <c r="F46" s="41" t="s">
        <v>279</v>
      </c>
      <c r="G46" s="45" t="s">
        <v>118</v>
      </c>
      <c r="H46" s="143"/>
    </row>
    <row r="47" spans="1:8" ht="27.75" customHeight="1">
      <c r="A47" s="282"/>
      <c r="B47" s="51" t="s">
        <v>356</v>
      </c>
      <c r="C47" s="230" t="s">
        <v>174</v>
      </c>
      <c r="D47" s="246" t="s">
        <v>50</v>
      </c>
      <c r="E47" s="36" t="s">
        <v>53</v>
      </c>
      <c r="F47" s="41" t="s">
        <v>279</v>
      </c>
      <c r="G47" s="45" t="s">
        <v>119</v>
      </c>
      <c r="H47" s="143">
        <f>44.35242+192.39502+5.61133</f>
        <v>242.35877</v>
      </c>
    </row>
    <row r="48" spans="1:8" ht="27.75" customHeight="1">
      <c r="A48" s="282"/>
      <c r="B48" s="51" t="s">
        <v>356</v>
      </c>
      <c r="C48" s="230" t="s">
        <v>174</v>
      </c>
      <c r="D48" s="246" t="s">
        <v>50</v>
      </c>
      <c r="E48" s="36" t="s">
        <v>53</v>
      </c>
      <c r="F48" s="41" t="s">
        <v>279</v>
      </c>
      <c r="G48" s="45" t="s">
        <v>394</v>
      </c>
      <c r="H48" s="143">
        <v>38.17</v>
      </c>
    </row>
    <row r="49" spans="1:8" ht="27.75" customHeight="1">
      <c r="A49" s="282"/>
      <c r="B49" s="269" t="s">
        <v>375</v>
      </c>
      <c r="C49" s="28" t="s">
        <v>174</v>
      </c>
      <c r="D49" s="36" t="s">
        <v>50</v>
      </c>
      <c r="E49" s="36" t="s">
        <v>53</v>
      </c>
      <c r="F49" s="41" t="s">
        <v>279</v>
      </c>
      <c r="G49" s="45" t="s">
        <v>121</v>
      </c>
      <c r="H49" s="143">
        <v>7</v>
      </c>
    </row>
    <row r="50" spans="1:8" ht="15" hidden="1">
      <c r="A50" s="282"/>
      <c r="B50" s="51" t="s">
        <v>116</v>
      </c>
      <c r="C50" s="230" t="s">
        <v>174</v>
      </c>
      <c r="D50" s="246" t="s">
        <v>50</v>
      </c>
      <c r="E50" s="36" t="s">
        <v>53</v>
      </c>
      <c r="F50" s="41" t="s">
        <v>279</v>
      </c>
      <c r="G50" s="45" t="s">
        <v>121</v>
      </c>
      <c r="H50" s="143">
        <v>0</v>
      </c>
    </row>
    <row r="51" spans="1:8" ht="39" hidden="1">
      <c r="A51" s="282"/>
      <c r="B51" s="50" t="s">
        <v>158</v>
      </c>
      <c r="C51" s="230" t="s">
        <v>174</v>
      </c>
      <c r="D51" s="247" t="s">
        <v>50</v>
      </c>
      <c r="E51" s="35" t="s">
        <v>54</v>
      </c>
      <c r="F51" s="41"/>
      <c r="G51" s="45"/>
      <c r="H51" s="144">
        <v>0</v>
      </c>
    </row>
    <row r="52" spans="1:8" ht="41.25" hidden="1">
      <c r="A52" s="282"/>
      <c r="B52" s="65" t="s">
        <v>134</v>
      </c>
      <c r="C52" s="234">
        <v>991</v>
      </c>
      <c r="D52" s="234" t="s">
        <v>50</v>
      </c>
      <c r="E52" s="83" t="s">
        <v>54</v>
      </c>
      <c r="F52" s="83" t="s">
        <v>177</v>
      </c>
      <c r="G52" s="66"/>
      <c r="H52" s="144">
        <v>0</v>
      </c>
    </row>
    <row r="53" spans="1:8" ht="13.5" hidden="1">
      <c r="A53" s="282"/>
      <c r="B53" s="67" t="s">
        <v>32</v>
      </c>
      <c r="C53" s="235">
        <v>991</v>
      </c>
      <c r="D53" s="235" t="s">
        <v>50</v>
      </c>
      <c r="E53" s="68" t="s">
        <v>54</v>
      </c>
      <c r="F53" s="68" t="s">
        <v>177</v>
      </c>
      <c r="G53" s="68" t="s">
        <v>126</v>
      </c>
      <c r="H53" s="144">
        <v>0</v>
      </c>
    </row>
    <row r="54" spans="1:8" ht="39.75" customHeight="1" hidden="1">
      <c r="A54" s="282"/>
      <c r="B54" s="69" t="s">
        <v>178</v>
      </c>
      <c r="C54" s="235">
        <v>991</v>
      </c>
      <c r="D54" s="235" t="s">
        <v>50</v>
      </c>
      <c r="E54" s="68" t="s">
        <v>54</v>
      </c>
      <c r="F54" s="68" t="s">
        <v>179</v>
      </c>
      <c r="G54" s="70"/>
      <c r="H54" s="144">
        <v>0</v>
      </c>
    </row>
    <row r="55" spans="1:8" ht="40.5" customHeight="1" hidden="1">
      <c r="A55" s="282"/>
      <c r="B55" s="69" t="s">
        <v>180</v>
      </c>
      <c r="C55" s="236">
        <v>991</v>
      </c>
      <c r="D55" s="236" t="s">
        <v>50</v>
      </c>
      <c r="E55" s="70" t="s">
        <v>54</v>
      </c>
      <c r="F55" s="70" t="s">
        <v>179</v>
      </c>
      <c r="G55" s="70" t="s">
        <v>126</v>
      </c>
      <c r="H55" s="144">
        <v>0</v>
      </c>
    </row>
    <row r="56" spans="1:8" ht="54.75" customHeight="1" hidden="1">
      <c r="A56" s="282"/>
      <c r="B56" s="69" t="s">
        <v>346</v>
      </c>
      <c r="C56" s="236">
        <v>991</v>
      </c>
      <c r="D56" s="236" t="s">
        <v>50</v>
      </c>
      <c r="E56" s="70" t="s">
        <v>53</v>
      </c>
      <c r="F56" s="70" t="s">
        <v>347</v>
      </c>
      <c r="G56" s="70"/>
      <c r="H56" s="144">
        <f>H57</f>
        <v>0</v>
      </c>
    </row>
    <row r="57" spans="1:8" ht="40.5" customHeight="1" hidden="1">
      <c r="A57" s="282"/>
      <c r="B57" s="69" t="s">
        <v>168</v>
      </c>
      <c r="C57" s="236">
        <v>991</v>
      </c>
      <c r="D57" s="236" t="s">
        <v>50</v>
      </c>
      <c r="E57" s="70" t="s">
        <v>53</v>
      </c>
      <c r="F57" s="70" t="s">
        <v>347</v>
      </c>
      <c r="G57" s="70" t="s">
        <v>119</v>
      </c>
      <c r="H57" s="144"/>
    </row>
    <row r="58" spans="1:8" ht="51" customHeight="1">
      <c r="A58" s="282"/>
      <c r="B58" s="50" t="s">
        <v>158</v>
      </c>
      <c r="C58" s="230" t="s">
        <v>174</v>
      </c>
      <c r="D58" s="205" t="s">
        <v>50</v>
      </c>
      <c r="E58" s="81" t="s">
        <v>54</v>
      </c>
      <c r="F58" s="41"/>
      <c r="G58" s="45"/>
      <c r="H58" s="144">
        <f>H59</f>
        <v>303.3002</v>
      </c>
    </row>
    <row r="59" spans="1:8" ht="14.25" customHeight="1">
      <c r="A59" s="282"/>
      <c r="B59" s="51" t="s">
        <v>266</v>
      </c>
      <c r="C59" s="230" t="s">
        <v>174</v>
      </c>
      <c r="D59" s="246" t="s">
        <v>50</v>
      </c>
      <c r="E59" s="36" t="s">
        <v>54</v>
      </c>
      <c r="F59" s="41" t="s">
        <v>267</v>
      </c>
      <c r="G59" s="70"/>
      <c r="H59" s="143">
        <f>H60</f>
        <v>303.3002</v>
      </c>
    </row>
    <row r="60" spans="1:8" ht="15" customHeight="1">
      <c r="A60" s="282"/>
      <c r="B60" s="51" t="s">
        <v>268</v>
      </c>
      <c r="C60" s="230" t="s">
        <v>174</v>
      </c>
      <c r="D60" s="246" t="s">
        <v>50</v>
      </c>
      <c r="E60" s="36" t="s">
        <v>54</v>
      </c>
      <c r="F60" s="41" t="s">
        <v>269</v>
      </c>
      <c r="G60" s="70"/>
      <c r="H60" s="143">
        <f>H61+H63</f>
        <v>303.3002</v>
      </c>
    </row>
    <row r="61" spans="1:8" ht="28.5" customHeight="1">
      <c r="A61" s="282"/>
      <c r="B61" s="101" t="s">
        <v>280</v>
      </c>
      <c r="C61" s="254">
        <v>991</v>
      </c>
      <c r="D61" s="246" t="s">
        <v>50</v>
      </c>
      <c r="E61" s="36" t="s">
        <v>54</v>
      </c>
      <c r="F61" s="41" t="s">
        <v>281</v>
      </c>
      <c r="G61" s="45"/>
      <c r="H61" s="207">
        <f>H62</f>
        <v>293.4192</v>
      </c>
    </row>
    <row r="62" spans="1:8" ht="18.75" customHeight="1">
      <c r="A62" s="282"/>
      <c r="B62" s="51" t="s">
        <v>32</v>
      </c>
      <c r="C62" s="254">
        <v>991</v>
      </c>
      <c r="D62" s="246" t="s">
        <v>50</v>
      </c>
      <c r="E62" s="36" t="s">
        <v>54</v>
      </c>
      <c r="F62" s="41" t="s">
        <v>281</v>
      </c>
      <c r="G62" s="45" t="s">
        <v>126</v>
      </c>
      <c r="H62" s="207">
        <f>175.549+117.8702</f>
        <v>293.4192</v>
      </c>
    </row>
    <row r="63" spans="1:8" ht="29.25" customHeight="1">
      <c r="A63" s="282"/>
      <c r="B63" s="51" t="s">
        <v>282</v>
      </c>
      <c r="C63" s="254">
        <v>991</v>
      </c>
      <c r="D63" s="246" t="s">
        <v>50</v>
      </c>
      <c r="E63" s="36" t="s">
        <v>54</v>
      </c>
      <c r="F63" s="41" t="s">
        <v>283</v>
      </c>
      <c r="G63" s="45"/>
      <c r="H63" s="207">
        <f>H64</f>
        <v>9.881</v>
      </c>
    </row>
    <row r="64" spans="1:8" ht="15" customHeight="1">
      <c r="A64" s="282"/>
      <c r="B64" s="51" t="s">
        <v>32</v>
      </c>
      <c r="C64" s="254">
        <v>991</v>
      </c>
      <c r="D64" s="246" t="s">
        <v>50</v>
      </c>
      <c r="E64" s="36" t="s">
        <v>54</v>
      </c>
      <c r="F64" s="41" t="s">
        <v>283</v>
      </c>
      <c r="G64" s="45" t="s">
        <v>126</v>
      </c>
      <c r="H64" s="207">
        <v>9.881</v>
      </c>
    </row>
    <row r="65" spans="1:8" s="5" customFormat="1" ht="15" customHeight="1" hidden="1">
      <c r="A65" s="282"/>
      <c r="B65" s="50" t="s">
        <v>353</v>
      </c>
      <c r="C65" s="249">
        <v>991</v>
      </c>
      <c r="D65" s="247" t="s">
        <v>50</v>
      </c>
      <c r="E65" s="35" t="s">
        <v>351</v>
      </c>
      <c r="F65" s="55"/>
      <c r="G65" s="156"/>
      <c r="H65" s="208">
        <f>H66</f>
        <v>0</v>
      </c>
    </row>
    <row r="66" spans="1:8" ht="15" customHeight="1" hidden="1">
      <c r="A66" s="282"/>
      <c r="B66" s="51" t="s">
        <v>268</v>
      </c>
      <c r="C66" s="232">
        <v>991</v>
      </c>
      <c r="D66" s="246" t="s">
        <v>50</v>
      </c>
      <c r="E66" s="36" t="s">
        <v>351</v>
      </c>
      <c r="F66" s="41" t="s">
        <v>269</v>
      </c>
      <c r="G66" s="45"/>
      <c r="H66" s="207">
        <f>H68</f>
        <v>0</v>
      </c>
    </row>
    <row r="67" spans="1:8" ht="15" customHeight="1" hidden="1">
      <c r="A67" s="282"/>
      <c r="B67" s="51"/>
      <c r="C67" s="232">
        <v>991</v>
      </c>
      <c r="D67" s="246" t="s">
        <v>50</v>
      </c>
      <c r="E67" s="36" t="s">
        <v>351</v>
      </c>
      <c r="F67" s="41" t="s">
        <v>285</v>
      </c>
      <c r="G67" s="45"/>
      <c r="H67" s="207">
        <f>H68</f>
        <v>0</v>
      </c>
    </row>
    <row r="68" spans="1:8" ht="15" customHeight="1" hidden="1">
      <c r="A68" s="282"/>
      <c r="B68" s="51" t="s">
        <v>352</v>
      </c>
      <c r="C68" s="232">
        <v>991</v>
      </c>
      <c r="D68" s="246" t="s">
        <v>50</v>
      </c>
      <c r="E68" s="36" t="s">
        <v>351</v>
      </c>
      <c r="F68" s="41" t="s">
        <v>285</v>
      </c>
      <c r="G68" s="45" t="s">
        <v>119</v>
      </c>
      <c r="H68" s="207"/>
    </row>
    <row r="69" spans="1:8" ht="13.5">
      <c r="A69" s="282"/>
      <c r="B69" s="50" t="s">
        <v>100</v>
      </c>
      <c r="C69" s="233" t="s">
        <v>174</v>
      </c>
      <c r="D69" s="205" t="s">
        <v>50</v>
      </c>
      <c r="E69" s="81" t="s">
        <v>63</v>
      </c>
      <c r="F69" s="55"/>
      <c r="G69" s="55"/>
      <c r="H69" s="209">
        <f>H70</f>
        <v>1</v>
      </c>
    </row>
    <row r="70" spans="1:8" ht="12.75">
      <c r="A70" s="282"/>
      <c r="B70" s="51" t="s">
        <v>266</v>
      </c>
      <c r="C70" s="230" t="s">
        <v>174</v>
      </c>
      <c r="D70" s="233" t="s">
        <v>50</v>
      </c>
      <c r="E70" s="41" t="s">
        <v>63</v>
      </c>
      <c r="F70" s="41" t="s">
        <v>267</v>
      </c>
      <c r="G70" s="55"/>
      <c r="H70" s="162">
        <f>H71</f>
        <v>1</v>
      </c>
    </row>
    <row r="71" spans="1:8" ht="12.75">
      <c r="A71" s="282"/>
      <c r="B71" s="51" t="s">
        <v>268</v>
      </c>
      <c r="C71" s="230" t="s">
        <v>174</v>
      </c>
      <c r="D71" s="233" t="s">
        <v>50</v>
      </c>
      <c r="E71" s="41" t="s">
        <v>63</v>
      </c>
      <c r="F71" s="41" t="s">
        <v>269</v>
      </c>
      <c r="G71" s="55"/>
      <c r="H71" s="162">
        <f>H72</f>
        <v>1</v>
      </c>
    </row>
    <row r="72" spans="1:8" ht="12.75">
      <c r="A72" s="282"/>
      <c r="B72" s="51" t="s">
        <v>284</v>
      </c>
      <c r="C72" s="41" t="s">
        <v>174</v>
      </c>
      <c r="D72" s="41" t="s">
        <v>50</v>
      </c>
      <c r="E72" s="41" t="s">
        <v>63</v>
      </c>
      <c r="F72" s="41" t="s">
        <v>285</v>
      </c>
      <c r="G72" s="41"/>
      <c r="H72" s="162">
        <f>H73</f>
        <v>1</v>
      </c>
    </row>
    <row r="73" spans="1:8" ht="12.75">
      <c r="A73" s="282"/>
      <c r="B73" s="51" t="s">
        <v>159</v>
      </c>
      <c r="C73" s="41" t="s">
        <v>174</v>
      </c>
      <c r="D73" s="41" t="s">
        <v>50</v>
      </c>
      <c r="E73" s="41" t="s">
        <v>63</v>
      </c>
      <c r="F73" s="41" t="s">
        <v>285</v>
      </c>
      <c r="G73" s="41" t="s">
        <v>122</v>
      </c>
      <c r="H73" s="210">
        <v>1</v>
      </c>
    </row>
    <row r="74" spans="1:8" ht="13.5">
      <c r="A74" s="282"/>
      <c r="B74" s="50" t="s">
        <v>36</v>
      </c>
      <c r="C74" s="41" t="s">
        <v>174</v>
      </c>
      <c r="D74" s="81" t="s">
        <v>50</v>
      </c>
      <c r="E74" s="81" t="s">
        <v>55</v>
      </c>
      <c r="F74" s="41"/>
      <c r="G74" s="41"/>
      <c r="H74" s="211">
        <f>H76</f>
        <v>442.60929</v>
      </c>
    </row>
    <row r="75" spans="1:8" ht="12.75">
      <c r="A75" s="282"/>
      <c r="B75" s="51" t="s">
        <v>266</v>
      </c>
      <c r="C75" s="28" t="s">
        <v>174</v>
      </c>
      <c r="D75" s="41" t="s">
        <v>50</v>
      </c>
      <c r="E75" s="41" t="s">
        <v>55</v>
      </c>
      <c r="F75" s="41" t="s">
        <v>267</v>
      </c>
      <c r="G75" s="41"/>
      <c r="H75" s="210">
        <f>H76</f>
        <v>442.60929</v>
      </c>
    </row>
    <row r="76" spans="1:8" ht="12.75">
      <c r="A76" s="282"/>
      <c r="B76" s="51" t="s">
        <v>268</v>
      </c>
      <c r="C76" s="28" t="s">
        <v>174</v>
      </c>
      <c r="D76" s="41" t="s">
        <v>50</v>
      </c>
      <c r="E76" s="41" t="s">
        <v>55</v>
      </c>
      <c r="F76" s="41" t="s">
        <v>269</v>
      </c>
      <c r="G76" s="41"/>
      <c r="H76" s="210">
        <f>H77+H80</f>
        <v>442.60929</v>
      </c>
    </row>
    <row r="77" spans="1:8" ht="20.25" customHeight="1">
      <c r="A77" s="282"/>
      <c r="B77" s="51" t="s">
        <v>286</v>
      </c>
      <c r="C77" s="41" t="s">
        <v>174</v>
      </c>
      <c r="D77" s="41" t="s">
        <v>50</v>
      </c>
      <c r="E77" s="41" t="s">
        <v>55</v>
      </c>
      <c r="F77" s="41" t="s">
        <v>287</v>
      </c>
      <c r="G77" s="41"/>
      <c r="H77" s="210">
        <f>H78+H79</f>
        <v>428.60929</v>
      </c>
    </row>
    <row r="78" spans="1:8" ht="24.75" customHeight="1">
      <c r="A78" s="282"/>
      <c r="B78" s="51" t="s">
        <v>288</v>
      </c>
      <c r="C78" s="41" t="s">
        <v>174</v>
      </c>
      <c r="D78" s="41" t="s">
        <v>50</v>
      </c>
      <c r="E78" s="41" t="s">
        <v>55</v>
      </c>
      <c r="F78" s="41" t="s">
        <v>287</v>
      </c>
      <c r="G78" s="41" t="s">
        <v>153</v>
      </c>
      <c r="H78" s="210">
        <f>303.1704+26.0226</f>
        <v>329.193</v>
      </c>
    </row>
    <row r="79" spans="1:8" ht="38.25" customHeight="1">
      <c r="A79" s="282"/>
      <c r="B79" s="51" t="s">
        <v>289</v>
      </c>
      <c r="C79" s="41" t="s">
        <v>174</v>
      </c>
      <c r="D79" s="41" t="s">
        <v>50</v>
      </c>
      <c r="E79" s="41" t="s">
        <v>55</v>
      </c>
      <c r="F79" s="41" t="s">
        <v>287</v>
      </c>
      <c r="G79" s="41" t="s">
        <v>290</v>
      </c>
      <c r="H79" s="210">
        <f>91.55746+7.85883</f>
        <v>99.41629</v>
      </c>
    </row>
    <row r="80" spans="1:8" ht="22.5" customHeight="1">
      <c r="A80" s="282"/>
      <c r="B80" s="51" t="s">
        <v>284</v>
      </c>
      <c r="C80" s="41" t="s">
        <v>174</v>
      </c>
      <c r="D80" s="41" t="s">
        <v>50</v>
      </c>
      <c r="E80" s="41" t="s">
        <v>55</v>
      </c>
      <c r="F80" s="41" t="s">
        <v>285</v>
      </c>
      <c r="G80" s="41"/>
      <c r="H80" s="210">
        <f>H81+H82</f>
        <v>14</v>
      </c>
    </row>
    <row r="81" spans="1:8" ht="21.75" customHeight="1">
      <c r="A81" s="282"/>
      <c r="B81" s="51" t="s">
        <v>288</v>
      </c>
      <c r="C81" s="41" t="s">
        <v>174</v>
      </c>
      <c r="D81" s="41" t="s">
        <v>50</v>
      </c>
      <c r="E81" s="41" t="s">
        <v>55</v>
      </c>
      <c r="F81" s="41" t="s">
        <v>285</v>
      </c>
      <c r="G81" s="41" t="s">
        <v>153</v>
      </c>
      <c r="H81" s="210">
        <f>15.36098-4.60829</f>
        <v>10.75269</v>
      </c>
    </row>
    <row r="82" spans="1:8" ht="38.25" customHeight="1">
      <c r="A82" s="282"/>
      <c r="B82" s="51" t="s">
        <v>289</v>
      </c>
      <c r="C82" s="41" t="s">
        <v>174</v>
      </c>
      <c r="D82" s="41" t="s">
        <v>50</v>
      </c>
      <c r="E82" s="41" t="s">
        <v>55</v>
      </c>
      <c r="F82" s="41" t="s">
        <v>285</v>
      </c>
      <c r="G82" s="41" t="s">
        <v>290</v>
      </c>
      <c r="H82" s="210">
        <f>4.63902-1.39171</f>
        <v>3.2473100000000006</v>
      </c>
    </row>
    <row r="83" spans="1:8" ht="26.25" hidden="1">
      <c r="A83" s="282"/>
      <c r="B83" s="51" t="s">
        <v>168</v>
      </c>
      <c r="C83" s="41" t="s">
        <v>174</v>
      </c>
      <c r="D83" s="41" t="s">
        <v>50</v>
      </c>
      <c r="E83" s="41" t="s">
        <v>55</v>
      </c>
      <c r="F83" s="41" t="s">
        <v>287</v>
      </c>
      <c r="G83" s="41" t="s">
        <v>119</v>
      </c>
      <c r="H83" s="210"/>
    </row>
    <row r="84" spans="1:8" ht="39" hidden="1">
      <c r="A84" s="282"/>
      <c r="B84" s="102" t="s">
        <v>291</v>
      </c>
      <c r="C84" s="103" t="s">
        <v>174</v>
      </c>
      <c r="D84" s="103" t="s">
        <v>50</v>
      </c>
      <c r="E84" s="103" t="s">
        <v>55</v>
      </c>
      <c r="F84" s="103" t="s">
        <v>292</v>
      </c>
      <c r="G84" s="104"/>
      <c r="H84" s="210"/>
    </row>
    <row r="85" spans="1:8" ht="26.25" hidden="1">
      <c r="A85" s="282"/>
      <c r="B85" s="51" t="s">
        <v>168</v>
      </c>
      <c r="C85" s="103" t="s">
        <v>174</v>
      </c>
      <c r="D85" s="103" t="s">
        <v>50</v>
      </c>
      <c r="E85" s="103" t="s">
        <v>55</v>
      </c>
      <c r="F85" s="103" t="s">
        <v>292</v>
      </c>
      <c r="G85" s="103" t="s">
        <v>119</v>
      </c>
      <c r="H85" s="212"/>
    </row>
    <row r="86" spans="1:8" ht="12.75" hidden="1">
      <c r="A86" s="282"/>
      <c r="B86" s="51" t="s">
        <v>169</v>
      </c>
      <c r="C86" s="103" t="s">
        <v>174</v>
      </c>
      <c r="D86" s="103" t="s">
        <v>50</v>
      </c>
      <c r="E86" s="103" t="s">
        <v>55</v>
      </c>
      <c r="F86" s="103" t="s">
        <v>292</v>
      </c>
      <c r="G86" s="103" t="s">
        <v>160</v>
      </c>
      <c r="H86" s="212"/>
    </row>
    <row r="87" spans="1:8" ht="26.25" hidden="1">
      <c r="A87" s="282"/>
      <c r="B87" s="51" t="s">
        <v>293</v>
      </c>
      <c r="C87" s="32">
        <v>991</v>
      </c>
      <c r="D87" s="41" t="s">
        <v>50</v>
      </c>
      <c r="E87" s="41" t="s">
        <v>55</v>
      </c>
      <c r="F87" s="41" t="s">
        <v>294</v>
      </c>
      <c r="G87" s="41"/>
      <c r="H87" s="207"/>
    </row>
    <row r="88" spans="1:8" ht="12.75" hidden="1">
      <c r="A88" s="282"/>
      <c r="B88" s="51" t="s">
        <v>32</v>
      </c>
      <c r="C88" s="32">
        <v>991</v>
      </c>
      <c r="D88" s="41" t="s">
        <v>50</v>
      </c>
      <c r="E88" s="41" t="s">
        <v>55</v>
      </c>
      <c r="F88" s="41" t="s">
        <v>294</v>
      </c>
      <c r="G88" s="41" t="s">
        <v>126</v>
      </c>
      <c r="H88" s="143">
        <v>0</v>
      </c>
    </row>
    <row r="89" spans="1:8" ht="15">
      <c r="A89" s="282"/>
      <c r="B89" s="52" t="s">
        <v>56</v>
      </c>
      <c r="C89" s="29">
        <v>991</v>
      </c>
      <c r="D89" s="37" t="s">
        <v>52</v>
      </c>
      <c r="E89" s="37"/>
      <c r="F89" s="42"/>
      <c r="G89" s="46"/>
      <c r="H89" s="145">
        <f>H90</f>
        <v>146.9</v>
      </c>
    </row>
    <row r="90" spans="1:8" ht="15">
      <c r="A90" s="282"/>
      <c r="B90" s="53" t="s">
        <v>37</v>
      </c>
      <c r="C90" s="30">
        <v>991</v>
      </c>
      <c r="D90" s="36" t="s">
        <v>52</v>
      </c>
      <c r="E90" s="36" t="s">
        <v>57</v>
      </c>
      <c r="F90" s="41"/>
      <c r="G90" s="45"/>
      <c r="H90" s="144">
        <f>H91</f>
        <v>146.9</v>
      </c>
    </row>
    <row r="91" spans="1:8" ht="15">
      <c r="A91" s="282"/>
      <c r="B91" s="51" t="s">
        <v>266</v>
      </c>
      <c r="C91" s="28" t="s">
        <v>174</v>
      </c>
      <c r="D91" s="36" t="s">
        <v>52</v>
      </c>
      <c r="E91" s="36" t="s">
        <v>57</v>
      </c>
      <c r="F91" s="41" t="s">
        <v>267</v>
      </c>
      <c r="G91" s="45"/>
      <c r="H91" s="143">
        <f>H92</f>
        <v>146.9</v>
      </c>
    </row>
    <row r="92" spans="1:8" ht="15">
      <c r="A92" s="282"/>
      <c r="B92" s="51" t="s">
        <v>268</v>
      </c>
      <c r="C92" s="28" t="s">
        <v>174</v>
      </c>
      <c r="D92" s="36" t="s">
        <v>52</v>
      </c>
      <c r="E92" s="36" t="s">
        <v>57</v>
      </c>
      <c r="F92" s="41" t="s">
        <v>269</v>
      </c>
      <c r="G92" s="45"/>
      <c r="H92" s="143">
        <f>H93</f>
        <v>146.9</v>
      </c>
    </row>
    <row r="93" spans="1:8" ht="27" customHeight="1">
      <c r="A93" s="282"/>
      <c r="B93" s="54" t="s">
        <v>123</v>
      </c>
      <c r="C93" s="30">
        <v>991</v>
      </c>
      <c r="D93" s="36" t="s">
        <v>52</v>
      </c>
      <c r="E93" s="36" t="s">
        <v>57</v>
      </c>
      <c r="F93" s="41" t="s">
        <v>295</v>
      </c>
      <c r="G93" s="45"/>
      <c r="H93" s="143">
        <f>H94+H95+H96+H97+H98</f>
        <v>146.9</v>
      </c>
    </row>
    <row r="94" spans="1:8" ht="14.25" customHeight="1">
      <c r="A94" s="282"/>
      <c r="B94" s="51" t="s">
        <v>272</v>
      </c>
      <c r="C94" s="30">
        <v>991</v>
      </c>
      <c r="D94" s="36" t="s">
        <v>52</v>
      </c>
      <c r="E94" s="36" t="s">
        <v>57</v>
      </c>
      <c r="F94" s="41" t="s">
        <v>295</v>
      </c>
      <c r="G94" s="104" t="s">
        <v>113</v>
      </c>
      <c r="H94" s="143">
        <v>92.1024</v>
      </c>
    </row>
    <row r="95" spans="1:8" ht="42" customHeight="1">
      <c r="A95" s="282"/>
      <c r="B95" s="51" t="s">
        <v>273</v>
      </c>
      <c r="C95" s="30">
        <v>991</v>
      </c>
      <c r="D95" s="36" t="s">
        <v>52</v>
      </c>
      <c r="E95" s="36" t="s">
        <v>57</v>
      </c>
      <c r="F95" s="41" t="s">
        <v>295</v>
      </c>
      <c r="G95" s="104" t="s">
        <v>274</v>
      </c>
      <c r="H95" s="143">
        <v>27.81492</v>
      </c>
    </row>
    <row r="96" spans="1:8" ht="29.25" customHeight="1" hidden="1">
      <c r="A96" s="282"/>
      <c r="B96" s="51" t="s">
        <v>114</v>
      </c>
      <c r="C96" s="30">
        <v>991</v>
      </c>
      <c r="D96" s="36" t="s">
        <v>52</v>
      </c>
      <c r="E96" s="36" t="s">
        <v>57</v>
      </c>
      <c r="F96" s="41" t="s">
        <v>295</v>
      </c>
      <c r="G96" s="45" t="s">
        <v>118</v>
      </c>
      <c r="H96" s="143"/>
    </row>
    <row r="97" spans="1:8" ht="28.5" customHeight="1" hidden="1">
      <c r="A97" s="282"/>
      <c r="B97" s="51" t="s">
        <v>168</v>
      </c>
      <c r="C97" s="30">
        <v>991</v>
      </c>
      <c r="D97" s="36" t="s">
        <v>52</v>
      </c>
      <c r="E97" s="36" t="s">
        <v>57</v>
      </c>
      <c r="F97" s="41" t="s">
        <v>295</v>
      </c>
      <c r="G97" s="45" t="s">
        <v>119</v>
      </c>
      <c r="H97" s="143"/>
    </row>
    <row r="98" spans="1:8" ht="17.25" customHeight="1">
      <c r="A98" s="282"/>
      <c r="B98" s="51" t="s">
        <v>372</v>
      </c>
      <c r="C98" s="30">
        <v>991</v>
      </c>
      <c r="D98" s="36" t="s">
        <v>52</v>
      </c>
      <c r="E98" s="36" t="s">
        <v>57</v>
      </c>
      <c r="F98" s="41" t="s">
        <v>295</v>
      </c>
      <c r="G98" s="45" t="s">
        <v>119</v>
      </c>
      <c r="H98" s="143">
        <v>26.98268</v>
      </c>
    </row>
    <row r="99" spans="1:8" ht="26.25" hidden="1">
      <c r="A99" s="282"/>
      <c r="B99" s="49" t="s">
        <v>38</v>
      </c>
      <c r="C99" s="31">
        <v>991</v>
      </c>
      <c r="D99" s="38" t="s">
        <v>57</v>
      </c>
      <c r="E99" s="38"/>
      <c r="F99" s="43"/>
      <c r="G99" s="47"/>
      <c r="H99" s="213">
        <f>H106</f>
        <v>0</v>
      </c>
    </row>
    <row r="100" spans="1:8" ht="39" hidden="1">
      <c r="A100" s="282"/>
      <c r="B100" s="50" t="s">
        <v>124</v>
      </c>
      <c r="C100" s="30">
        <v>991</v>
      </c>
      <c r="D100" s="36" t="s">
        <v>57</v>
      </c>
      <c r="E100" s="36" t="s">
        <v>58</v>
      </c>
      <c r="F100" s="41"/>
      <c r="G100" s="45"/>
      <c r="H100" s="144">
        <f>H101</f>
        <v>0</v>
      </c>
    </row>
    <row r="101" spans="1:8" ht="52.5" hidden="1">
      <c r="A101" s="282"/>
      <c r="B101" s="51" t="s">
        <v>152</v>
      </c>
      <c r="C101" s="30">
        <v>991</v>
      </c>
      <c r="D101" s="36" t="s">
        <v>57</v>
      </c>
      <c r="E101" s="36" t="s">
        <v>58</v>
      </c>
      <c r="F101" s="41" t="s">
        <v>156</v>
      </c>
      <c r="G101" s="45"/>
      <c r="H101" s="144"/>
    </row>
    <row r="102" spans="1:8" ht="42" customHeight="1" hidden="1">
      <c r="A102" s="282"/>
      <c r="B102" s="51" t="s">
        <v>166</v>
      </c>
      <c r="C102" s="30">
        <v>991</v>
      </c>
      <c r="D102" s="36" t="s">
        <v>57</v>
      </c>
      <c r="E102" s="36" t="s">
        <v>58</v>
      </c>
      <c r="F102" s="41" t="s">
        <v>156</v>
      </c>
      <c r="G102" s="45" t="s">
        <v>113</v>
      </c>
      <c r="H102" s="143">
        <v>0</v>
      </c>
    </row>
    <row r="103" spans="1:8" ht="39.75" customHeight="1" hidden="1">
      <c r="A103" s="282"/>
      <c r="B103" s="51" t="s">
        <v>167</v>
      </c>
      <c r="C103" s="30">
        <v>991</v>
      </c>
      <c r="D103" s="36" t="s">
        <v>57</v>
      </c>
      <c r="E103" s="36" t="s">
        <v>58</v>
      </c>
      <c r="F103" s="41" t="s">
        <v>156</v>
      </c>
      <c r="G103" s="45" t="s">
        <v>117</v>
      </c>
      <c r="H103" s="143">
        <v>0</v>
      </c>
    </row>
    <row r="104" spans="1:8" ht="26.25" hidden="1">
      <c r="A104" s="282"/>
      <c r="B104" s="51" t="s">
        <v>114</v>
      </c>
      <c r="C104" s="30">
        <v>991</v>
      </c>
      <c r="D104" s="36" t="s">
        <v>57</v>
      </c>
      <c r="E104" s="36" t="s">
        <v>58</v>
      </c>
      <c r="F104" s="41" t="s">
        <v>156</v>
      </c>
      <c r="G104" s="45" t="s">
        <v>118</v>
      </c>
      <c r="H104" s="143">
        <v>0</v>
      </c>
    </row>
    <row r="105" spans="1:8" ht="26.25" hidden="1">
      <c r="A105" s="282"/>
      <c r="B105" s="51" t="s">
        <v>168</v>
      </c>
      <c r="C105" s="30">
        <v>991</v>
      </c>
      <c r="D105" s="36" t="s">
        <v>57</v>
      </c>
      <c r="E105" s="36" t="s">
        <v>58</v>
      </c>
      <c r="F105" s="41" t="s">
        <v>156</v>
      </c>
      <c r="G105" s="45" t="s">
        <v>119</v>
      </c>
      <c r="H105" s="143"/>
    </row>
    <row r="106" spans="1:8" ht="33.75" customHeight="1" hidden="1">
      <c r="A106" s="282"/>
      <c r="B106" s="50" t="s">
        <v>382</v>
      </c>
      <c r="C106" s="30">
        <v>991</v>
      </c>
      <c r="D106" s="36" t="s">
        <v>57</v>
      </c>
      <c r="E106" s="36" t="s">
        <v>62</v>
      </c>
      <c r="F106" s="41"/>
      <c r="G106" s="45"/>
      <c r="H106" s="143">
        <f>H107</f>
        <v>0</v>
      </c>
    </row>
    <row r="107" spans="1:8" ht="15" hidden="1">
      <c r="A107" s="282"/>
      <c r="B107" s="51" t="s">
        <v>266</v>
      </c>
      <c r="C107" s="28" t="s">
        <v>174</v>
      </c>
      <c r="D107" s="36" t="s">
        <v>57</v>
      </c>
      <c r="E107" s="36" t="s">
        <v>62</v>
      </c>
      <c r="F107" s="41" t="s">
        <v>267</v>
      </c>
      <c r="G107" s="45"/>
      <c r="H107" s="143">
        <f>H108</f>
        <v>0</v>
      </c>
    </row>
    <row r="108" spans="1:8" ht="15" hidden="1">
      <c r="A108" s="282"/>
      <c r="B108" s="51" t="s">
        <v>268</v>
      </c>
      <c r="C108" s="28" t="s">
        <v>174</v>
      </c>
      <c r="D108" s="36" t="s">
        <v>57</v>
      </c>
      <c r="E108" s="36" t="s">
        <v>62</v>
      </c>
      <c r="F108" s="41" t="s">
        <v>269</v>
      </c>
      <c r="G108" s="45"/>
      <c r="H108" s="143">
        <f>H109+H118+H120+H122</f>
        <v>0</v>
      </c>
    </row>
    <row r="109" spans="1:8" ht="15" hidden="1">
      <c r="A109" s="282"/>
      <c r="B109" s="51" t="s">
        <v>284</v>
      </c>
      <c r="C109" s="30">
        <v>991</v>
      </c>
      <c r="D109" s="36" t="s">
        <v>57</v>
      </c>
      <c r="E109" s="36" t="s">
        <v>62</v>
      </c>
      <c r="F109" s="41" t="s">
        <v>285</v>
      </c>
      <c r="G109" s="45"/>
      <c r="H109" s="143">
        <f>H110+H111</f>
        <v>0</v>
      </c>
    </row>
    <row r="110" spans="1:8" ht="26.25" hidden="1">
      <c r="A110" s="282"/>
      <c r="B110" s="51" t="s">
        <v>114</v>
      </c>
      <c r="C110" s="30">
        <v>991</v>
      </c>
      <c r="D110" s="36" t="s">
        <v>57</v>
      </c>
      <c r="E110" s="36" t="s">
        <v>62</v>
      </c>
      <c r="F110" s="41" t="s">
        <v>285</v>
      </c>
      <c r="G110" s="45" t="s">
        <v>118</v>
      </c>
      <c r="H110" s="143">
        <v>0</v>
      </c>
    </row>
    <row r="111" spans="1:8" ht="15" hidden="1">
      <c r="A111" s="282"/>
      <c r="B111" s="51" t="s">
        <v>356</v>
      </c>
      <c r="C111" s="30">
        <v>991</v>
      </c>
      <c r="D111" s="36" t="s">
        <v>57</v>
      </c>
      <c r="E111" s="36" t="s">
        <v>62</v>
      </c>
      <c r="F111" s="41" t="s">
        <v>285</v>
      </c>
      <c r="G111" s="45" t="s">
        <v>119</v>
      </c>
      <c r="H111" s="143">
        <v>0</v>
      </c>
    </row>
    <row r="112" spans="1:8" ht="26.25" hidden="1">
      <c r="A112" s="282"/>
      <c r="B112" s="50" t="s">
        <v>101</v>
      </c>
      <c r="C112" s="30">
        <v>991</v>
      </c>
      <c r="D112" s="36" t="s">
        <v>57</v>
      </c>
      <c r="E112" s="36" t="s">
        <v>62</v>
      </c>
      <c r="F112" s="41"/>
      <c r="G112" s="45"/>
      <c r="H112" s="144"/>
    </row>
    <row r="113" spans="1:8" ht="26.25" hidden="1">
      <c r="A113" s="282"/>
      <c r="B113" s="51" t="s">
        <v>157</v>
      </c>
      <c r="C113" s="30">
        <v>991</v>
      </c>
      <c r="D113" s="36" t="s">
        <v>57</v>
      </c>
      <c r="E113" s="36" t="s">
        <v>62</v>
      </c>
      <c r="F113" s="41" t="s">
        <v>155</v>
      </c>
      <c r="G113" s="45"/>
      <c r="H113" s="144"/>
    </row>
    <row r="114" spans="1:8" ht="41.25" customHeight="1" hidden="1">
      <c r="A114" s="282"/>
      <c r="B114" s="51" t="s">
        <v>166</v>
      </c>
      <c r="C114" s="30">
        <v>991</v>
      </c>
      <c r="D114" s="36" t="s">
        <v>57</v>
      </c>
      <c r="E114" s="36" t="s">
        <v>62</v>
      </c>
      <c r="F114" s="41" t="s">
        <v>155</v>
      </c>
      <c r="G114" s="45" t="s">
        <v>113</v>
      </c>
      <c r="H114" s="144"/>
    </row>
    <row r="115" spans="1:8" ht="41.25" customHeight="1" hidden="1">
      <c r="A115" s="282"/>
      <c r="B115" s="51" t="s">
        <v>167</v>
      </c>
      <c r="C115" s="30">
        <v>991</v>
      </c>
      <c r="D115" s="36" t="s">
        <v>57</v>
      </c>
      <c r="E115" s="36" t="s">
        <v>62</v>
      </c>
      <c r="F115" s="41" t="s">
        <v>155</v>
      </c>
      <c r="G115" s="45" t="s">
        <v>117</v>
      </c>
      <c r="H115" s="144"/>
    </row>
    <row r="116" spans="1:8" ht="26.25" hidden="1">
      <c r="A116" s="282"/>
      <c r="B116" s="51" t="s">
        <v>114</v>
      </c>
      <c r="C116" s="30">
        <v>991</v>
      </c>
      <c r="D116" s="36" t="s">
        <v>57</v>
      </c>
      <c r="E116" s="36" t="s">
        <v>62</v>
      </c>
      <c r="F116" s="41" t="s">
        <v>155</v>
      </c>
      <c r="G116" s="45" t="s">
        <v>118</v>
      </c>
      <c r="H116" s="144"/>
    </row>
    <row r="117" spans="1:8" ht="26.25" hidden="1">
      <c r="A117" s="282"/>
      <c r="B117" s="51" t="s">
        <v>168</v>
      </c>
      <c r="C117" s="30">
        <v>991</v>
      </c>
      <c r="D117" s="36" t="s">
        <v>57</v>
      </c>
      <c r="E117" s="36" t="s">
        <v>62</v>
      </c>
      <c r="F117" s="41" t="s">
        <v>155</v>
      </c>
      <c r="G117" s="45" t="s">
        <v>119</v>
      </c>
      <c r="H117" s="144"/>
    </row>
    <row r="118" spans="1:8" ht="15" hidden="1">
      <c r="A118" s="282"/>
      <c r="B118" s="51" t="s">
        <v>296</v>
      </c>
      <c r="C118" s="30">
        <v>991</v>
      </c>
      <c r="D118" s="36" t="s">
        <v>57</v>
      </c>
      <c r="E118" s="36" t="s">
        <v>62</v>
      </c>
      <c r="F118" s="41" t="s">
        <v>297</v>
      </c>
      <c r="G118" s="45"/>
      <c r="H118" s="144">
        <f>H119</f>
        <v>0</v>
      </c>
    </row>
    <row r="119" spans="1:8" ht="26.25" hidden="1">
      <c r="A119" s="282"/>
      <c r="B119" s="51" t="s">
        <v>168</v>
      </c>
      <c r="C119" s="30">
        <v>991</v>
      </c>
      <c r="D119" s="36" t="s">
        <v>57</v>
      </c>
      <c r="E119" s="36" t="s">
        <v>62</v>
      </c>
      <c r="F119" s="41" t="s">
        <v>297</v>
      </c>
      <c r="G119" s="45" t="s">
        <v>119</v>
      </c>
      <c r="H119" s="143"/>
    </row>
    <row r="120" spans="1:8" ht="15" hidden="1">
      <c r="A120" s="282"/>
      <c r="B120" s="51" t="s">
        <v>263</v>
      </c>
      <c r="C120" s="30">
        <v>991</v>
      </c>
      <c r="D120" s="36" t="s">
        <v>57</v>
      </c>
      <c r="E120" s="36" t="s">
        <v>62</v>
      </c>
      <c r="F120" s="41" t="s">
        <v>297</v>
      </c>
      <c r="G120" s="45"/>
      <c r="H120" s="143">
        <f>H121</f>
        <v>0</v>
      </c>
    </row>
    <row r="121" spans="1:8" ht="26.25" hidden="1">
      <c r="A121" s="282"/>
      <c r="B121" s="51" t="s">
        <v>168</v>
      </c>
      <c r="C121" s="30">
        <v>991</v>
      </c>
      <c r="D121" s="36" t="s">
        <v>57</v>
      </c>
      <c r="E121" s="36" t="s">
        <v>62</v>
      </c>
      <c r="F121" s="41" t="s">
        <v>297</v>
      </c>
      <c r="G121" s="45" t="s">
        <v>119</v>
      </c>
      <c r="H121" s="143"/>
    </row>
    <row r="122" spans="1:8" ht="52.5" hidden="1">
      <c r="A122" s="282"/>
      <c r="B122" s="51" t="s">
        <v>341</v>
      </c>
      <c r="C122" s="30">
        <v>991</v>
      </c>
      <c r="D122" s="36" t="s">
        <v>57</v>
      </c>
      <c r="E122" s="36" t="s">
        <v>62</v>
      </c>
      <c r="F122" s="41" t="s">
        <v>339</v>
      </c>
      <c r="G122" s="45"/>
      <c r="H122" s="143">
        <f>H123</f>
        <v>0</v>
      </c>
    </row>
    <row r="123" spans="1:8" ht="26.25" hidden="1">
      <c r="A123" s="282"/>
      <c r="B123" s="51" t="s">
        <v>168</v>
      </c>
      <c r="C123" s="30">
        <v>991</v>
      </c>
      <c r="D123" s="36" t="s">
        <v>57</v>
      </c>
      <c r="E123" s="36" t="s">
        <v>62</v>
      </c>
      <c r="F123" s="41" t="s">
        <v>339</v>
      </c>
      <c r="G123" s="45" t="s">
        <v>119</v>
      </c>
      <c r="H123" s="143"/>
    </row>
    <row r="124" spans="1:8" ht="15" hidden="1">
      <c r="A124" s="282"/>
      <c r="B124" s="49" t="s">
        <v>102</v>
      </c>
      <c r="C124" s="31">
        <v>991</v>
      </c>
      <c r="D124" s="38" t="s">
        <v>53</v>
      </c>
      <c r="E124" s="38"/>
      <c r="F124" s="43"/>
      <c r="G124" s="47"/>
      <c r="H124" s="213">
        <f>H125+H130+H135+H140</f>
        <v>0</v>
      </c>
    </row>
    <row r="125" spans="1:8" ht="12.75" hidden="1">
      <c r="A125" s="282"/>
      <c r="B125" s="50" t="s">
        <v>298</v>
      </c>
      <c r="C125" s="107">
        <v>991</v>
      </c>
      <c r="D125" s="107" t="s">
        <v>53</v>
      </c>
      <c r="E125" s="108" t="s">
        <v>50</v>
      </c>
      <c r="F125" s="108"/>
      <c r="G125" s="109"/>
      <c r="H125" s="144">
        <f>H126</f>
        <v>0</v>
      </c>
    </row>
    <row r="126" spans="1:8" ht="12.75" hidden="1">
      <c r="A126" s="282"/>
      <c r="B126" s="51" t="s">
        <v>266</v>
      </c>
      <c r="C126" s="28" t="s">
        <v>174</v>
      </c>
      <c r="D126" s="107" t="s">
        <v>53</v>
      </c>
      <c r="E126" s="108" t="s">
        <v>50</v>
      </c>
      <c r="F126" s="41" t="s">
        <v>267</v>
      </c>
      <c r="G126" s="109"/>
      <c r="H126" s="143">
        <f>H127</f>
        <v>0</v>
      </c>
    </row>
    <row r="127" spans="1:8" ht="12.75" hidden="1">
      <c r="A127" s="282"/>
      <c r="B127" s="51" t="s">
        <v>268</v>
      </c>
      <c r="C127" s="28" t="s">
        <v>174</v>
      </c>
      <c r="D127" s="107" t="s">
        <v>53</v>
      </c>
      <c r="E127" s="108" t="s">
        <v>50</v>
      </c>
      <c r="F127" s="41" t="s">
        <v>269</v>
      </c>
      <c r="G127" s="109"/>
      <c r="H127" s="143">
        <f>H128</f>
        <v>0</v>
      </c>
    </row>
    <row r="128" spans="1:8" ht="12.75" hidden="1">
      <c r="A128" s="282"/>
      <c r="B128" s="51" t="s">
        <v>284</v>
      </c>
      <c r="C128" s="107">
        <v>991</v>
      </c>
      <c r="D128" s="107" t="s">
        <v>53</v>
      </c>
      <c r="E128" s="108" t="s">
        <v>50</v>
      </c>
      <c r="F128" s="108" t="s">
        <v>285</v>
      </c>
      <c r="G128" s="109" t="s">
        <v>65</v>
      </c>
      <c r="H128" s="143">
        <f>H129</f>
        <v>0</v>
      </c>
    </row>
    <row r="129" spans="1:8" ht="12.75" hidden="1">
      <c r="A129" s="282"/>
      <c r="B129" s="51" t="s">
        <v>372</v>
      </c>
      <c r="C129" s="110">
        <v>991</v>
      </c>
      <c r="D129" s="107" t="s">
        <v>53</v>
      </c>
      <c r="E129" s="111" t="s">
        <v>50</v>
      </c>
      <c r="F129" s="108" t="s">
        <v>285</v>
      </c>
      <c r="G129" s="110">
        <v>244</v>
      </c>
      <c r="H129" s="143">
        <v>0</v>
      </c>
    </row>
    <row r="130" spans="1:8" ht="15" hidden="1">
      <c r="A130" s="282"/>
      <c r="B130" s="50" t="s">
        <v>104</v>
      </c>
      <c r="C130" s="32">
        <v>991</v>
      </c>
      <c r="D130" s="112" t="s">
        <v>53</v>
      </c>
      <c r="E130" s="112" t="s">
        <v>58</v>
      </c>
      <c r="F130" s="111"/>
      <c r="G130" s="113"/>
      <c r="H130" s="214">
        <f>H131</f>
        <v>0</v>
      </c>
    </row>
    <row r="131" spans="1:8" ht="15" hidden="1">
      <c r="A131" s="282"/>
      <c r="B131" s="51" t="s">
        <v>266</v>
      </c>
      <c r="C131" s="28" t="s">
        <v>174</v>
      </c>
      <c r="D131" s="112" t="s">
        <v>53</v>
      </c>
      <c r="E131" s="112" t="s">
        <v>58</v>
      </c>
      <c r="F131" s="41" t="s">
        <v>267</v>
      </c>
      <c r="G131" s="113"/>
      <c r="H131" s="215">
        <f>H132</f>
        <v>0</v>
      </c>
    </row>
    <row r="132" spans="1:8" ht="15" hidden="1">
      <c r="A132" s="282"/>
      <c r="B132" s="51" t="s">
        <v>268</v>
      </c>
      <c r="C132" s="28" t="s">
        <v>174</v>
      </c>
      <c r="D132" s="112" t="s">
        <v>53</v>
      </c>
      <c r="E132" s="112" t="s">
        <v>58</v>
      </c>
      <c r="F132" s="41" t="s">
        <v>269</v>
      </c>
      <c r="G132" s="113"/>
      <c r="H132" s="215">
        <f>H133</f>
        <v>0</v>
      </c>
    </row>
    <row r="133" spans="1:8" ht="55.5" customHeight="1" hidden="1">
      <c r="A133" s="282"/>
      <c r="B133" s="51" t="s">
        <v>299</v>
      </c>
      <c r="C133" s="32">
        <v>991</v>
      </c>
      <c r="D133" s="112" t="s">
        <v>53</v>
      </c>
      <c r="E133" s="112" t="s">
        <v>58</v>
      </c>
      <c r="F133" s="111" t="s">
        <v>300</v>
      </c>
      <c r="G133" s="115"/>
      <c r="H133" s="215">
        <f>H134</f>
        <v>0</v>
      </c>
    </row>
    <row r="134" spans="1:8" ht="15" hidden="1">
      <c r="A134" s="282"/>
      <c r="B134" s="51" t="s">
        <v>356</v>
      </c>
      <c r="C134" s="32">
        <v>991</v>
      </c>
      <c r="D134" s="112" t="s">
        <v>53</v>
      </c>
      <c r="E134" s="112" t="s">
        <v>58</v>
      </c>
      <c r="F134" s="111" t="s">
        <v>300</v>
      </c>
      <c r="G134" s="115">
        <v>244</v>
      </c>
      <c r="H134" s="215">
        <v>0</v>
      </c>
    </row>
    <row r="135" spans="1:8" ht="27.75" customHeight="1" hidden="1">
      <c r="A135" s="282"/>
      <c r="B135" s="50" t="s">
        <v>211</v>
      </c>
      <c r="C135" s="32">
        <v>991</v>
      </c>
      <c r="D135" s="112" t="s">
        <v>53</v>
      </c>
      <c r="E135" s="112">
        <v>12</v>
      </c>
      <c r="F135" s="111"/>
      <c r="G135" s="115"/>
      <c r="H135" s="214">
        <f>H136</f>
        <v>0</v>
      </c>
    </row>
    <row r="136" spans="1:8" ht="15" hidden="1">
      <c r="A136" s="282"/>
      <c r="B136" s="51" t="s">
        <v>266</v>
      </c>
      <c r="C136" s="32">
        <v>991</v>
      </c>
      <c r="D136" s="112" t="s">
        <v>53</v>
      </c>
      <c r="E136" s="112">
        <v>12</v>
      </c>
      <c r="F136" s="41" t="s">
        <v>267</v>
      </c>
      <c r="G136" s="115"/>
      <c r="H136" s="215">
        <f>H137</f>
        <v>0</v>
      </c>
    </row>
    <row r="137" spans="1:8" ht="15" hidden="1">
      <c r="A137" s="282"/>
      <c r="B137" s="51" t="s">
        <v>268</v>
      </c>
      <c r="C137" s="32">
        <v>991</v>
      </c>
      <c r="D137" s="112" t="s">
        <v>53</v>
      </c>
      <c r="E137" s="112">
        <v>12</v>
      </c>
      <c r="F137" s="41" t="s">
        <v>269</v>
      </c>
      <c r="G137" s="115"/>
      <c r="H137" s="215">
        <f>H138</f>
        <v>0</v>
      </c>
    </row>
    <row r="138" spans="1:8" ht="15" hidden="1">
      <c r="A138" s="282"/>
      <c r="B138" s="101" t="s">
        <v>284</v>
      </c>
      <c r="C138" s="32">
        <v>991</v>
      </c>
      <c r="D138" s="112" t="s">
        <v>53</v>
      </c>
      <c r="E138" s="112">
        <v>12</v>
      </c>
      <c r="F138" s="111" t="s">
        <v>285</v>
      </c>
      <c r="G138" s="115"/>
      <c r="H138" s="215">
        <f>H139</f>
        <v>0</v>
      </c>
    </row>
    <row r="139" spans="1:8" ht="26.25" hidden="1">
      <c r="A139" s="282"/>
      <c r="B139" s="51" t="s">
        <v>168</v>
      </c>
      <c r="C139" s="32">
        <v>991</v>
      </c>
      <c r="D139" s="112" t="s">
        <v>53</v>
      </c>
      <c r="E139" s="112">
        <v>12</v>
      </c>
      <c r="F139" s="111" t="s">
        <v>285</v>
      </c>
      <c r="G139" s="115">
        <v>244</v>
      </c>
      <c r="H139" s="215"/>
    </row>
    <row r="140" spans="1:8" s="5" customFormat="1" ht="15" hidden="1">
      <c r="A140" s="282"/>
      <c r="B140" s="50" t="s">
        <v>211</v>
      </c>
      <c r="C140" s="114">
        <v>991</v>
      </c>
      <c r="D140" s="163" t="s">
        <v>53</v>
      </c>
      <c r="E140" s="164">
        <v>12</v>
      </c>
      <c r="F140" s="165"/>
      <c r="G140" s="166"/>
      <c r="H140" s="216">
        <f>H141</f>
        <v>0</v>
      </c>
    </row>
    <row r="141" spans="1:8" ht="15" hidden="1">
      <c r="A141" s="282"/>
      <c r="B141" s="51" t="s">
        <v>266</v>
      </c>
      <c r="C141" s="32">
        <v>991</v>
      </c>
      <c r="D141" s="167" t="s">
        <v>53</v>
      </c>
      <c r="E141" s="112">
        <v>12</v>
      </c>
      <c r="F141" s="111" t="s">
        <v>267</v>
      </c>
      <c r="G141" s="115"/>
      <c r="H141" s="217">
        <f>H142</f>
        <v>0</v>
      </c>
    </row>
    <row r="142" spans="1:8" ht="15" hidden="1">
      <c r="A142" s="282"/>
      <c r="B142" s="51" t="s">
        <v>268</v>
      </c>
      <c r="C142" s="32">
        <v>991</v>
      </c>
      <c r="D142" s="167" t="s">
        <v>53</v>
      </c>
      <c r="E142" s="112">
        <v>12</v>
      </c>
      <c r="F142" s="111" t="s">
        <v>269</v>
      </c>
      <c r="G142" s="115"/>
      <c r="H142" s="217">
        <f>H143</f>
        <v>0</v>
      </c>
    </row>
    <row r="143" spans="1:8" ht="15" hidden="1">
      <c r="A143" s="282"/>
      <c r="B143" s="51" t="s">
        <v>284</v>
      </c>
      <c r="C143" s="32">
        <v>991</v>
      </c>
      <c r="D143" s="167" t="s">
        <v>53</v>
      </c>
      <c r="E143" s="112">
        <v>12</v>
      </c>
      <c r="F143" s="111" t="s">
        <v>285</v>
      </c>
      <c r="G143" s="115"/>
      <c r="H143" s="217">
        <f>H144</f>
        <v>0</v>
      </c>
    </row>
    <row r="144" spans="1:8" ht="26.25" hidden="1">
      <c r="A144" s="282"/>
      <c r="B144" s="51" t="s">
        <v>168</v>
      </c>
      <c r="C144" s="32">
        <v>991</v>
      </c>
      <c r="D144" s="167" t="s">
        <v>53</v>
      </c>
      <c r="E144" s="112">
        <v>12</v>
      </c>
      <c r="F144" s="111" t="s">
        <v>285</v>
      </c>
      <c r="G144" s="115">
        <v>244</v>
      </c>
      <c r="H144" s="217"/>
    </row>
    <row r="145" spans="1:8" ht="26.25">
      <c r="A145" s="282"/>
      <c r="B145" s="49" t="s">
        <v>38</v>
      </c>
      <c r="C145" s="31">
        <v>991</v>
      </c>
      <c r="D145" s="38" t="s">
        <v>57</v>
      </c>
      <c r="E145" s="38"/>
      <c r="F145" s="43"/>
      <c r="G145" s="47"/>
      <c r="H145" s="270">
        <f>H146</f>
        <v>47.7555</v>
      </c>
    </row>
    <row r="146" spans="1:8" ht="39">
      <c r="A146" s="282"/>
      <c r="B146" s="50" t="s">
        <v>382</v>
      </c>
      <c r="C146" s="30">
        <v>991</v>
      </c>
      <c r="D146" s="36" t="s">
        <v>57</v>
      </c>
      <c r="E146" s="36" t="s">
        <v>62</v>
      </c>
      <c r="F146" s="41"/>
      <c r="G146" s="45"/>
      <c r="H146" s="162">
        <f>H147</f>
        <v>47.7555</v>
      </c>
    </row>
    <row r="147" spans="1:8" ht="15">
      <c r="A147" s="282"/>
      <c r="B147" s="51" t="s">
        <v>266</v>
      </c>
      <c r="C147" s="28" t="s">
        <v>174</v>
      </c>
      <c r="D147" s="36" t="s">
        <v>57</v>
      </c>
      <c r="E147" s="36" t="s">
        <v>62</v>
      </c>
      <c r="F147" s="41" t="s">
        <v>267</v>
      </c>
      <c r="G147" s="45"/>
      <c r="H147" s="162">
        <f>H148</f>
        <v>47.7555</v>
      </c>
    </row>
    <row r="148" spans="1:8" ht="15">
      <c r="A148" s="282"/>
      <c r="B148" s="51" t="s">
        <v>268</v>
      </c>
      <c r="C148" s="28" t="s">
        <v>174</v>
      </c>
      <c r="D148" s="36" t="s">
        <v>57</v>
      </c>
      <c r="E148" s="36" t="s">
        <v>62</v>
      </c>
      <c r="F148" s="41" t="s">
        <v>269</v>
      </c>
      <c r="G148" s="45"/>
      <c r="H148" s="162">
        <f>H149+H156+H158+H160+H162</f>
        <v>47.7555</v>
      </c>
    </row>
    <row r="149" spans="1:8" ht="15">
      <c r="A149" s="282"/>
      <c r="B149" s="51" t="s">
        <v>284</v>
      </c>
      <c r="C149" s="30">
        <v>991</v>
      </c>
      <c r="D149" s="36" t="s">
        <v>57</v>
      </c>
      <c r="E149" s="36" t="s">
        <v>62</v>
      </c>
      <c r="F149" s="41" t="s">
        <v>285</v>
      </c>
      <c r="G149" s="45"/>
      <c r="H149" s="162">
        <f>H150</f>
        <v>47.7555</v>
      </c>
    </row>
    <row r="150" spans="1:8" ht="15">
      <c r="A150" s="282"/>
      <c r="B150" s="51" t="s">
        <v>356</v>
      </c>
      <c r="C150" s="30">
        <v>991</v>
      </c>
      <c r="D150" s="36" t="s">
        <v>57</v>
      </c>
      <c r="E150" s="36" t="s">
        <v>62</v>
      </c>
      <c r="F150" s="41" t="s">
        <v>285</v>
      </c>
      <c r="G150" s="45" t="s">
        <v>119</v>
      </c>
      <c r="H150" s="162">
        <f>25.538+22.2175</f>
        <v>47.7555</v>
      </c>
    </row>
    <row r="151" spans="1:8" ht="15">
      <c r="A151" s="282"/>
      <c r="B151" s="49" t="s">
        <v>59</v>
      </c>
      <c r="C151" s="31">
        <v>991</v>
      </c>
      <c r="D151" s="38" t="s">
        <v>60</v>
      </c>
      <c r="E151" s="38"/>
      <c r="F151" s="56"/>
      <c r="G151" s="47"/>
      <c r="H151" s="213">
        <f>H152+H167</f>
        <v>141.4</v>
      </c>
    </row>
    <row r="152" spans="1:8" s="121" customFormat="1" ht="15">
      <c r="A152" s="282"/>
      <c r="B152" s="116" t="s">
        <v>301</v>
      </c>
      <c r="C152" s="117">
        <v>991</v>
      </c>
      <c r="D152" s="118" t="s">
        <v>60</v>
      </c>
      <c r="E152" s="118" t="s">
        <v>52</v>
      </c>
      <c r="F152" s="119"/>
      <c r="G152" s="120"/>
      <c r="H152" s="218">
        <f>H153</f>
        <v>121.3</v>
      </c>
    </row>
    <row r="153" spans="1:8" s="121" customFormat="1" ht="15">
      <c r="A153" s="282"/>
      <c r="B153" s="101" t="s">
        <v>266</v>
      </c>
      <c r="C153" s="122" t="s">
        <v>174</v>
      </c>
      <c r="D153" s="118" t="s">
        <v>60</v>
      </c>
      <c r="E153" s="118" t="s">
        <v>52</v>
      </c>
      <c r="F153" s="103" t="s">
        <v>267</v>
      </c>
      <c r="G153" s="120"/>
      <c r="H153" s="219">
        <f>H154</f>
        <v>121.3</v>
      </c>
    </row>
    <row r="154" spans="1:8" s="121" customFormat="1" ht="15">
      <c r="A154" s="282"/>
      <c r="B154" s="101" t="s">
        <v>268</v>
      </c>
      <c r="C154" s="122" t="s">
        <v>174</v>
      </c>
      <c r="D154" s="118" t="s">
        <v>60</v>
      </c>
      <c r="E154" s="118" t="s">
        <v>52</v>
      </c>
      <c r="F154" s="103" t="s">
        <v>269</v>
      </c>
      <c r="G154" s="120"/>
      <c r="H154" s="219">
        <f>H155+H157+H163+H159+H161+H165</f>
        <v>121.3</v>
      </c>
    </row>
    <row r="155" spans="1:8" s="121" customFormat="1" ht="39" hidden="1">
      <c r="A155" s="86"/>
      <c r="B155" s="123" t="s">
        <v>291</v>
      </c>
      <c r="C155" s="122" t="s">
        <v>174</v>
      </c>
      <c r="D155" s="118" t="s">
        <v>60</v>
      </c>
      <c r="E155" s="118" t="s">
        <v>52</v>
      </c>
      <c r="F155" s="103" t="s">
        <v>292</v>
      </c>
      <c r="G155" s="104"/>
      <c r="H155" s="220">
        <f>H156</f>
        <v>0</v>
      </c>
    </row>
    <row r="156" spans="1:8" s="121" customFormat="1" ht="26.25" hidden="1">
      <c r="A156" s="85"/>
      <c r="B156" s="101" t="s">
        <v>168</v>
      </c>
      <c r="C156" s="122" t="s">
        <v>174</v>
      </c>
      <c r="D156" s="118" t="s">
        <v>60</v>
      </c>
      <c r="E156" s="118" t="s">
        <v>52</v>
      </c>
      <c r="F156" s="103" t="s">
        <v>292</v>
      </c>
      <c r="G156" s="104" t="s">
        <v>119</v>
      </c>
      <c r="H156" s="220"/>
    </row>
    <row r="157" spans="1:8" s="121" customFormat="1" ht="15" hidden="1">
      <c r="A157" s="4"/>
      <c r="B157" s="101" t="s">
        <v>284</v>
      </c>
      <c r="C157" s="122" t="s">
        <v>174</v>
      </c>
      <c r="D157" s="118" t="s">
        <v>60</v>
      </c>
      <c r="E157" s="118" t="s">
        <v>52</v>
      </c>
      <c r="F157" s="103" t="s">
        <v>285</v>
      </c>
      <c r="G157" s="104"/>
      <c r="H157" s="220">
        <f>H158</f>
        <v>0</v>
      </c>
    </row>
    <row r="158" spans="1:8" s="121" customFormat="1" ht="26.25" hidden="1">
      <c r="A158" s="4"/>
      <c r="B158" s="101" t="s">
        <v>302</v>
      </c>
      <c r="C158" s="122" t="s">
        <v>174</v>
      </c>
      <c r="D158" s="118" t="s">
        <v>60</v>
      </c>
      <c r="E158" s="118" t="s">
        <v>52</v>
      </c>
      <c r="F158" s="103" t="s">
        <v>285</v>
      </c>
      <c r="G158" s="104" t="s">
        <v>119</v>
      </c>
      <c r="H158" s="220"/>
    </row>
    <row r="159" spans="1:8" s="121" customFormat="1" ht="39" hidden="1">
      <c r="A159" s="4"/>
      <c r="B159" s="150" t="s">
        <v>331</v>
      </c>
      <c r="C159" s="122" t="s">
        <v>174</v>
      </c>
      <c r="D159" s="118" t="s">
        <v>60</v>
      </c>
      <c r="E159" s="118" t="s">
        <v>52</v>
      </c>
      <c r="F159" s="103" t="s">
        <v>292</v>
      </c>
      <c r="G159" s="104"/>
      <c r="H159" s="220">
        <f>H160</f>
        <v>0</v>
      </c>
    </row>
    <row r="160" spans="1:8" s="121" customFormat="1" ht="26.25" hidden="1">
      <c r="A160" s="4"/>
      <c r="B160" s="101" t="s">
        <v>168</v>
      </c>
      <c r="C160" s="122" t="s">
        <v>174</v>
      </c>
      <c r="D160" s="118" t="s">
        <v>60</v>
      </c>
      <c r="E160" s="118" t="s">
        <v>52</v>
      </c>
      <c r="F160" s="103" t="s">
        <v>292</v>
      </c>
      <c r="G160" s="104" t="s">
        <v>119</v>
      </c>
      <c r="H160" s="220"/>
    </row>
    <row r="161" spans="1:8" s="121" customFormat="1" ht="15" hidden="1">
      <c r="A161" s="4"/>
      <c r="B161" s="101" t="s">
        <v>284</v>
      </c>
      <c r="C161" s="122" t="s">
        <v>174</v>
      </c>
      <c r="D161" s="118" t="s">
        <v>60</v>
      </c>
      <c r="E161" s="118" t="s">
        <v>52</v>
      </c>
      <c r="F161" s="103" t="s">
        <v>285</v>
      </c>
      <c r="G161" s="104"/>
      <c r="H161" s="220">
        <f>H162</f>
        <v>0</v>
      </c>
    </row>
    <row r="162" spans="1:8" s="121" customFormat="1" ht="26.25" hidden="1">
      <c r="A162" s="4"/>
      <c r="B162" s="101" t="s">
        <v>168</v>
      </c>
      <c r="C162" s="122" t="s">
        <v>174</v>
      </c>
      <c r="D162" s="118" t="s">
        <v>60</v>
      </c>
      <c r="E162" s="118" t="s">
        <v>52</v>
      </c>
      <c r="F162" s="103" t="s">
        <v>285</v>
      </c>
      <c r="G162" s="104" t="s">
        <v>119</v>
      </c>
      <c r="H162" s="220"/>
    </row>
    <row r="163" spans="1:8" s="121" customFormat="1" ht="26.25">
      <c r="A163" s="4"/>
      <c r="B163" s="151" t="s">
        <v>303</v>
      </c>
      <c r="C163" s="117">
        <v>991</v>
      </c>
      <c r="D163" s="36" t="s">
        <v>60</v>
      </c>
      <c r="E163" s="36" t="s">
        <v>52</v>
      </c>
      <c r="F163" s="119" t="s">
        <v>399</v>
      </c>
      <c r="G163" s="120"/>
      <c r="H163" s="219">
        <f>H164</f>
        <v>79</v>
      </c>
    </row>
    <row r="164" spans="1:8" s="121" customFormat="1" ht="15">
      <c r="A164" s="4"/>
      <c r="B164" s="51" t="s">
        <v>356</v>
      </c>
      <c r="C164" s="117">
        <v>991</v>
      </c>
      <c r="D164" s="36" t="s">
        <v>60</v>
      </c>
      <c r="E164" s="36" t="s">
        <v>52</v>
      </c>
      <c r="F164" s="119" t="s">
        <v>399</v>
      </c>
      <c r="G164" s="120">
        <v>244</v>
      </c>
      <c r="H164" s="219">
        <f>36+43</f>
        <v>79</v>
      </c>
    </row>
    <row r="165" spans="1:8" s="121" customFormat="1" ht="15">
      <c r="A165" s="4"/>
      <c r="B165" s="51" t="s">
        <v>284</v>
      </c>
      <c r="C165" s="117">
        <v>992</v>
      </c>
      <c r="D165" s="36" t="s">
        <v>60</v>
      </c>
      <c r="E165" s="36" t="s">
        <v>52</v>
      </c>
      <c r="F165" s="41" t="s">
        <v>285</v>
      </c>
      <c r="G165" s="45"/>
      <c r="H165" s="219">
        <f>H166</f>
        <v>42.3</v>
      </c>
    </row>
    <row r="166" spans="1:8" s="121" customFormat="1" ht="15">
      <c r="A166" s="4"/>
      <c r="B166" s="51" t="s">
        <v>372</v>
      </c>
      <c r="C166" s="117">
        <v>993</v>
      </c>
      <c r="D166" s="36" t="s">
        <v>60</v>
      </c>
      <c r="E166" s="36" t="s">
        <v>52</v>
      </c>
      <c r="F166" s="41" t="s">
        <v>285</v>
      </c>
      <c r="G166" s="45" t="s">
        <v>394</v>
      </c>
      <c r="H166" s="219">
        <v>42.3</v>
      </c>
    </row>
    <row r="167" spans="2:8" ht="15">
      <c r="B167" s="50" t="s">
        <v>39</v>
      </c>
      <c r="C167" s="32">
        <v>991</v>
      </c>
      <c r="D167" s="36" t="s">
        <v>60</v>
      </c>
      <c r="E167" s="36" t="s">
        <v>57</v>
      </c>
      <c r="F167" s="41"/>
      <c r="G167" s="45"/>
      <c r="H167" s="144">
        <f>H170</f>
        <v>20.1</v>
      </c>
    </row>
    <row r="168" spans="2:8" ht="29.25" customHeight="1" hidden="1">
      <c r="B168" s="51" t="s">
        <v>305</v>
      </c>
      <c r="C168" s="32">
        <v>988</v>
      </c>
      <c r="D168" s="36" t="s">
        <v>60</v>
      </c>
      <c r="E168" s="36" t="s">
        <v>57</v>
      </c>
      <c r="F168" s="119" t="s">
        <v>306</v>
      </c>
      <c r="G168" s="45"/>
      <c r="H168" s="143">
        <f>H169</f>
        <v>0</v>
      </c>
    </row>
    <row r="169" spans="2:8" ht="34.5" customHeight="1" hidden="1">
      <c r="B169" s="51" t="s">
        <v>302</v>
      </c>
      <c r="C169" s="32">
        <v>989</v>
      </c>
      <c r="D169" s="36" t="s">
        <v>60</v>
      </c>
      <c r="E169" s="36" t="s">
        <v>57</v>
      </c>
      <c r="F169" s="119" t="s">
        <v>306</v>
      </c>
      <c r="G169" s="45" t="s">
        <v>119</v>
      </c>
      <c r="H169" s="143">
        <v>0</v>
      </c>
    </row>
    <row r="170" spans="2:8" ht="14.25" customHeight="1">
      <c r="B170" s="51" t="s">
        <v>266</v>
      </c>
      <c r="C170" s="28" t="s">
        <v>174</v>
      </c>
      <c r="D170" s="36" t="s">
        <v>60</v>
      </c>
      <c r="E170" s="36" t="s">
        <v>57</v>
      </c>
      <c r="F170" s="41" t="s">
        <v>267</v>
      </c>
      <c r="G170" s="45"/>
      <c r="H170" s="143">
        <f>H171+H178</f>
        <v>20.1</v>
      </c>
    </row>
    <row r="171" spans="2:8" ht="18" customHeight="1">
      <c r="B171" s="51" t="s">
        <v>268</v>
      </c>
      <c r="C171" s="28" t="s">
        <v>174</v>
      </c>
      <c r="D171" s="36" t="s">
        <v>60</v>
      </c>
      <c r="E171" s="36" t="s">
        <v>57</v>
      </c>
      <c r="F171" s="41" t="s">
        <v>269</v>
      </c>
      <c r="G171" s="45"/>
      <c r="H171" s="143">
        <f>H182+H184</f>
        <v>20.1</v>
      </c>
    </row>
    <row r="172" spans="2:8" ht="52.5" customHeight="1" hidden="1">
      <c r="B172" s="125" t="s">
        <v>291</v>
      </c>
      <c r="C172" s="103" t="s">
        <v>174</v>
      </c>
      <c r="D172" s="36" t="s">
        <v>60</v>
      </c>
      <c r="E172" s="36" t="s">
        <v>57</v>
      </c>
      <c r="F172" s="103" t="s">
        <v>292</v>
      </c>
      <c r="G172" s="104"/>
      <c r="H172" s="143">
        <f>H173</f>
        <v>0</v>
      </c>
    </row>
    <row r="173" spans="2:8" ht="18" customHeight="1" hidden="1">
      <c r="B173" s="51" t="s">
        <v>168</v>
      </c>
      <c r="C173" s="103" t="s">
        <v>174</v>
      </c>
      <c r="D173" s="36" t="s">
        <v>60</v>
      </c>
      <c r="E173" s="36" t="s">
        <v>57</v>
      </c>
      <c r="F173" s="103" t="s">
        <v>292</v>
      </c>
      <c r="G173" s="104" t="s">
        <v>119</v>
      </c>
      <c r="H173" s="143"/>
    </row>
    <row r="174" spans="2:8" ht="23.25" customHeight="1" hidden="1">
      <c r="B174" s="101" t="s">
        <v>284</v>
      </c>
      <c r="C174" s="32">
        <v>990</v>
      </c>
      <c r="D174" s="36" t="s">
        <v>60</v>
      </c>
      <c r="E174" s="36" t="s">
        <v>57</v>
      </c>
      <c r="F174" s="119" t="s">
        <v>285</v>
      </c>
      <c r="G174" s="45"/>
      <c r="H174" s="143">
        <f>H175</f>
        <v>0</v>
      </c>
    </row>
    <row r="175" spans="2:8" ht="26.25" hidden="1">
      <c r="B175" s="51" t="s">
        <v>168</v>
      </c>
      <c r="C175" s="32">
        <v>991</v>
      </c>
      <c r="D175" s="36" t="s">
        <v>60</v>
      </c>
      <c r="E175" s="36" t="s">
        <v>57</v>
      </c>
      <c r="F175" s="119" t="s">
        <v>285</v>
      </c>
      <c r="G175" s="45" t="s">
        <v>119</v>
      </c>
      <c r="H175" s="143"/>
    </row>
    <row r="176" spans="2:8" ht="26.25" hidden="1">
      <c r="B176" s="51" t="s">
        <v>307</v>
      </c>
      <c r="C176" s="32">
        <v>992</v>
      </c>
      <c r="D176" s="36" t="s">
        <v>60</v>
      </c>
      <c r="E176" s="36" t="s">
        <v>57</v>
      </c>
      <c r="F176" s="119" t="s">
        <v>308</v>
      </c>
      <c r="G176" s="45"/>
      <c r="H176" s="143">
        <f>H177</f>
        <v>0</v>
      </c>
    </row>
    <row r="177" spans="2:8" ht="26.25" hidden="1">
      <c r="B177" s="51" t="s">
        <v>302</v>
      </c>
      <c r="C177" s="32">
        <v>993</v>
      </c>
      <c r="D177" s="36" t="s">
        <v>60</v>
      </c>
      <c r="E177" s="36" t="s">
        <v>57</v>
      </c>
      <c r="F177" s="119" t="s">
        <v>308</v>
      </c>
      <c r="G177" s="45" t="s">
        <v>119</v>
      </c>
      <c r="H177" s="143">
        <v>0</v>
      </c>
    </row>
    <row r="178" spans="1:8" ht="15" hidden="1">
      <c r="A178" s="11"/>
      <c r="B178" s="51" t="s">
        <v>284</v>
      </c>
      <c r="C178" s="32">
        <v>991</v>
      </c>
      <c r="D178" s="36" t="s">
        <v>60</v>
      </c>
      <c r="E178" s="36" t="s">
        <v>57</v>
      </c>
      <c r="F178" s="119" t="s">
        <v>285</v>
      </c>
      <c r="G178" s="45"/>
      <c r="H178" s="162">
        <f>H179</f>
        <v>0</v>
      </c>
    </row>
    <row r="179" spans="1:8" ht="15" hidden="1">
      <c r="A179" s="11"/>
      <c r="B179" s="51" t="s">
        <v>352</v>
      </c>
      <c r="C179" s="32">
        <v>991</v>
      </c>
      <c r="D179" s="36" t="s">
        <v>60</v>
      </c>
      <c r="E179" s="36" t="s">
        <v>57</v>
      </c>
      <c r="F179" s="119" t="s">
        <v>285</v>
      </c>
      <c r="G179" s="45" t="s">
        <v>119</v>
      </c>
      <c r="H179" s="162"/>
    </row>
    <row r="180" spans="2:8" ht="15" hidden="1">
      <c r="B180" s="51" t="s">
        <v>284</v>
      </c>
      <c r="C180" s="32">
        <v>991</v>
      </c>
      <c r="D180" s="36" t="s">
        <v>60</v>
      </c>
      <c r="E180" s="36" t="s">
        <v>57</v>
      </c>
      <c r="F180" s="41" t="s">
        <v>285</v>
      </c>
      <c r="G180" s="45"/>
      <c r="H180" s="207">
        <f>H181</f>
        <v>0</v>
      </c>
    </row>
    <row r="181" spans="2:8" ht="15" hidden="1">
      <c r="B181" s="51" t="s">
        <v>372</v>
      </c>
      <c r="C181" s="32">
        <v>991</v>
      </c>
      <c r="D181" s="36" t="s">
        <v>60</v>
      </c>
      <c r="E181" s="36" t="s">
        <v>57</v>
      </c>
      <c r="F181" s="41" t="s">
        <v>285</v>
      </c>
      <c r="G181" s="45" t="s">
        <v>119</v>
      </c>
      <c r="H181" s="143">
        <v>0</v>
      </c>
    </row>
    <row r="182" spans="2:8" ht="34.5" customHeight="1">
      <c r="B182" s="51" t="s">
        <v>380</v>
      </c>
      <c r="C182" s="32">
        <v>991</v>
      </c>
      <c r="D182" s="36" t="s">
        <v>60</v>
      </c>
      <c r="E182" s="36" t="s">
        <v>57</v>
      </c>
      <c r="F182" s="41" t="s">
        <v>378</v>
      </c>
      <c r="G182" s="45"/>
      <c r="H182" s="143">
        <f>H183</f>
        <v>0.1</v>
      </c>
    </row>
    <row r="183" spans="2:8" ht="34.5" customHeight="1">
      <c r="B183" s="51" t="s">
        <v>356</v>
      </c>
      <c r="C183" s="32">
        <v>991</v>
      </c>
      <c r="D183" s="36" t="s">
        <v>60</v>
      </c>
      <c r="E183" s="36" t="s">
        <v>57</v>
      </c>
      <c r="F183" s="41" t="s">
        <v>378</v>
      </c>
      <c r="G183" s="45" t="s">
        <v>126</v>
      </c>
      <c r="H183" s="143">
        <v>0.1</v>
      </c>
    </row>
    <row r="184" spans="2:8" ht="34.5" customHeight="1">
      <c r="B184" s="51" t="s">
        <v>284</v>
      </c>
      <c r="C184" s="32"/>
      <c r="D184" s="36" t="s">
        <v>60</v>
      </c>
      <c r="E184" s="36" t="s">
        <v>57</v>
      </c>
      <c r="F184" s="41" t="s">
        <v>404</v>
      </c>
      <c r="G184" s="45"/>
      <c r="H184" s="143">
        <v>20</v>
      </c>
    </row>
    <row r="185" spans="2:8" ht="15">
      <c r="B185" s="51" t="s">
        <v>356</v>
      </c>
      <c r="C185" s="32">
        <v>991</v>
      </c>
      <c r="D185" s="36" t="s">
        <v>60</v>
      </c>
      <c r="E185" s="36" t="s">
        <v>57</v>
      </c>
      <c r="F185" s="41" t="s">
        <v>404</v>
      </c>
      <c r="G185" s="45" t="s">
        <v>119</v>
      </c>
      <c r="H185" s="143">
        <v>20</v>
      </c>
    </row>
    <row r="186" spans="2:8" ht="15">
      <c r="B186" s="49" t="s">
        <v>67</v>
      </c>
      <c r="C186" s="26">
        <v>991</v>
      </c>
      <c r="D186" s="39" t="s">
        <v>61</v>
      </c>
      <c r="E186" s="38"/>
      <c r="F186" s="56"/>
      <c r="G186" s="47"/>
      <c r="H186" s="221">
        <f>H187+H213</f>
        <v>615.80785</v>
      </c>
    </row>
    <row r="187" spans="2:8" ht="15">
      <c r="B187" s="50" t="s">
        <v>40</v>
      </c>
      <c r="C187" s="32">
        <v>991</v>
      </c>
      <c r="D187" s="36" t="s">
        <v>61</v>
      </c>
      <c r="E187" s="36" t="s">
        <v>50</v>
      </c>
      <c r="F187" s="41"/>
      <c r="G187" s="45"/>
      <c r="H187" s="144">
        <f>H188</f>
        <v>480.172</v>
      </c>
    </row>
    <row r="188" spans="2:8" ht="15">
      <c r="B188" s="51" t="s">
        <v>266</v>
      </c>
      <c r="C188" s="28" t="s">
        <v>174</v>
      </c>
      <c r="D188" s="36" t="s">
        <v>61</v>
      </c>
      <c r="E188" s="36" t="s">
        <v>50</v>
      </c>
      <c r="F188" s="41" t="s">
        <v>267</v>
      </c>
      <c r="G188" s="45"/>
      <c r="H188" s="143">
        <f>H189</f>
        <v>480.172</v>
      </c>
    </row>
    <row r="189" spans="2:8" ht="15">
      <c r="B189" s="51" t="s">
        <v>268</v>
      </c>
      <c r="C189" s="28" t="s">
        <v>174</v>
      </c>
      <c r="D189" s="36" t="s">
        <v>61</v>
      </c>
      <c r="E189" s="36" t="s">
        <v>50</v>
      </c>
      <c r="F189" s="41" t="s">
        <v>269</v>
      </c>
      <c r="G189" s="45"/>
      <c r="H189" s="143">
        <f>H190+H195+H211+H194</f>
        <v>480.172</v>
      </c>
    </row>
    <row r="190" spans="2:8" ht="14.25" customHeight="1">
      <c r="B190" s="51" t="s">
        <v>286</v>
      </c>
      <c r="C190" s="41" t="s">
        <v>174</v>
      </c>
      <c r="D190" s="36" t="s">
        <v>61</v>
      </c>
      <c r="E190" s="36" t="s">
        <v>50</v>
      </c>
      <c r="F190" s="41" t="s">
        <v>287</v>
      </c>
      <c r="G190" s="41"/>
      <c r="H190" s="210">
        <f>H191+H192+H193</f>
        <v>77.262</v>
      </c>
    </row>
    <row r="191" spans="2:8" ht="24.75" customHeight="1" hidden="1">
      <c r="B191" s="51" t="s">
        <v>288</v>
      </c>
      <c r="C191" s="41" t="s">
        <v>174</v>
      </c>
      <c r="D191" s="36" t="s">
        <v>61</v>
      </c>
      <c r="E191" s="36" t="s">
        <v>50</v>
      </c>
      <c r="F191" s="41" t="s">
        <v>287</v>
      </c>
      <c r="G191" s="41" t="s">
        <v>153</v>
      </c>
      <c r="H191" s="210"/>
    </row>
    <row r="192" spans="2:8" ht="38.25" customHeight="1" hidden="1">
      <c r="B192" s="51" t="s">
        <v>289</v>
      </c>
      <c r="C192" s="41" t="s">
        <v>174</v>
      </c>
      <c r="D192" s="36" t="s">
        <v>61</v>
      </c>
      <c r="E192" s="36" t="s">
        <v>50</v>
      </c>
      <c r="F192" s="41" t="s">
        <v>287</v>
      </c>
      <c r="G192" s="41" t="s">
        <v>290</v>
      </c>
      <c r="H192" s="210"/>
    </row>
    <row r="193" spans="2:8" ht="15">
      <c r="B193" s="51" t="s">
        <v>356</v>
      </c>
      <c r="C193" s="41" t="s">
        <v>174</v>
      </c>
      <c r="D193" s="36" t="s">
        <v>61</v>
      </c>
      <c r="E193" s="36" t="s">
        <v>50</v>
      </c>
      <c r="F193" s="41" t="s">
        <v>287</v>
      </c>
      <c r="G193" s="41" t="s">
        <v>119</v>
      </c>
      <c r="H193" s="210">
        <f>20.29842+56.96358</f>
        <v>77.262</v>
      </c>
    </row>
    <row r="194" spans="2:8" ht="15">
      <c r="B194" s="51" t="s">
        <v>356</v>
      </c>
      <c r="C194" s="41" t="s">
        <v>174</v>
      </c>
      <c r="D194" s="36" t="s">
        <v>61</v>
      </c>
      <c r="E194" s="36" t="s">
        <v>50</v>
      </c>
      <c r="F194" s="41" t="s">
        <v>287</v>
      </c>
      <c r="G194" s="41" t="s">
        <v>394</v>
      </c>
      <c r="H194" s="210">
        <v>10.41</v>
      </c>
    </row>
    <row r="195" spans="2:8" ht="39">
      <c r="B195" s="82" t="s">
        <v>241</v>
      </c>
      <c r="C195" s="32">
        <v>991</v>
      </c>
      <c r="D195" s="36" t="s">
        <v>61</v>
      </c>
      <c r="E195" s="36" t="s">
        <v>50</v>
      </c>
      <c r="F195" s="41" t="s">
        <v>309</v>
      </c>
      <c r="G195" s="45"/>
      <c r="H195" s="144">
        <f>H196</f>
        <v>392.5</v>
      </c>
    </row>
    <row r="196" spans="2:8" ht="15">
      <c r="B196" s="51" t="s">
        <v>32</v>
      </c>
      <c r="C196" s="32">
        <v>991</v>
      </c>
      <c r="D196" s="36" t="s">
        <v>61</v>
      </c>
      <c r="E196" s="36" t="s">
        <v>50</v>
      </c>
      <c r="F196" s="41" t="s">
        <v>309</v>
      </c>
      <c r="G196" s="45" t="s">
        <v>126</v>
      </c>
      <c r="H196" s="143">
        <v>392.5</v>
      </c>
    </row>
    <row r="197" spans="2:8" ht="33" customHeight="1" hidden="1">
      <c r="B197" s="51" t="s">
        <v>310</v>
      </c>
      <c r="C197" s="32">
        <v>991</v>
      </c>
      <c r="D197" s="36" t="s">
        <v>61</v>
      </c>
      <c r="E197" s="36" t="s">
        <v>50</v>
      </c>
      <c r="F197" s="41" t="s">
        <v>311</v>
      </c>
      <c r="G197" s="45"/>
      <c r="H197" s="144"/>
    </row>
    <row r="198" spans="2:8" ht="15" hidden="1">
      <c r="B198" s="51" t="s">
        <v>32</v>
      </c>
      <c r="C198" s="32">
        <v>991</v>
      </c>
      <c r="D198" s="36" t="s">
        <v>61</v>
      </c>
      <c r="E198" s="36" t="s">
        <v>50</v>
      </c>
      <c r="F198" s="41" t="s">
        <v>311</v>
      </c>
      <c r="G198" s="45" t="s">
        <v>126</v>
      </c>
      <c r="H198" s="143"/>
    </row>
    <row r="199" spans="2:8" ht="52.5" hidden="1">
      <c r="B199" s="51" t="s">
        <v>321</v>
      </c>
      <c r="C199" s="32">
        <v>991</v>
      </c>
      <c r="D199" s="36" t="s">
        <v>61</v>
      </c>
      <c r="E199" s="36" t="s">
        <v>50</v>
      </c>
      <c r="F199" s="41" t="s">
        <v>312</v>
      </c>
      <c r="G199" s="45"/>
      <c r="H199" s="144"/>
    </row>
    <row r="200" spans="2:8" ht="15" hidden="1">
      <c r="B200" s="51" t="s">
        <v>32</v>
      </c>
      <c r="C200" s="32">
        <v>991</v>
      </c>
      <c r="D200" s="36" t="s">
        <v>61</v>
      </c>
      <c r="E200" s="36" t="s">
        <v>50</v>
      </c>
      <c r="F200" s="41" t="s">
        <v>312</v>
      </c>
      <c r="G200" s="45" t="s">
        <v>126</v>
      </c>
      <c r="H200" s="143"/>
    </row>
    <row r="201" spans="2:8" ht="15" hidden="1">
      <c r="B201" s="49" t="s">
        <v>41</v>
      </c>
      <c r="C201" s="26">
        <v>991</v>
      </c>
      <c r="D201" s="39" t="s">
        <v>62</v>
      </c>
      <c r="E201" s="38"/>
      <c r="F201" s="56"/>
      <c r="G201" s="47"/>
      <c r="H201" s="221">
        <f>H202</f>
        <v>0</v>
      </c>
    </row>
    <row r="202" spans="2:8" ht="15" hidden="1">
      <c r="B202" s="50" t="s">
        <v>42</v>
      </c>
      <c r="C202" s="32">
        <v>991</v>
      </c>
      <c r="D202" s="36" t="s">
        <v>62</v>
      </c>
      <c r="E202" s="36" t="s">
        <v>50</v>
      </c>
      <c r="F202" s="41"/>
      <c r="G202" s="45"/>
      <c r="H202" s="143">
        <f>H203</f>
        <v>0</v>
      </c>
    </row>
    <row r="203" spans="2:8" ht="15" hidden="1">
      <c r="B203" s="51" t="s">
        <v>266</v>
      </c>
      <c r="C203" s="28" t="s">
        <v>174</v>
      </c>
      <c r="D203" s="36" t="s">
        <v>62</v>
      </c>
      <c r="E203" s="36" t="s">
        <v>50</v>
      </c>
      <c r="F203" s="41" t="s">
        <v>267</v>
      </c>
      <c r="G203" s="45"/>
      <c r="H203" s="143">
        <f>H204</f>
        <v>0</v>
      </c>
    </row>
    <row r="204" spans="2:8" ht="15" hidden="1">
      <c r="B204" s="51" t="s">
        <v>268</v>
      </c>
      <c r="C204" s="28" t="s">
        <v>174</v>
      </c>
      <c r="D204" s="36" t="s">
        <v>62</v>
      </c>
      <c r="E204" s="36" t="s">
        <v>50</v>
      </c>
      <c r="F204" s="41" t="s">
        <v>269</v>
      </c>
      <c r="G204" s="45"/>
      <c r="H204" s="143">
        <f>H205</f>
        <v>0</v>
      </c>
    </row>
    <row r="205" spans="2:8" ht="15" hidden="1">
      <c r="B205" s="57" t="s">
        <v>313</v>
      </c>
      <c r="C205" s="32">
        <v>991</v>
      </c>
      <c r="D205" s="36" t="s">
        <v>62</v>
      </c>
      <c r="E205" s="36" t="s">
        <v>50</v>
      </c>
      <c r="F205" s="41" t="s">
        <v>314</v>
      </c>
      <c r="G205" s="45"/>
      <c r="H205" s="143">
        <f>H206</f>
        <v>0</v>
      </c>
    </row>
    <row r="206" spans="2:8" ht="19.5" customHeight="1" hidden="1">
      <c r="B206" s="51" t="s">
        <v>315</v>
      </c>
      <c r="C206" s="32">
        <v>990</v>
      </c>
      <c r="D206" s="36" t="s">
        <v>62</v>
      </c>
      <c r="E206" s="36" t="s">
        <v>50</v>
      </c>
      <c r="F206" s="41" t="s">
        <v>314</v>
      </c>
      <c r="G206" s="45" t="s">
        <v>316</v>
      </c>
      <c r="H206" s="143"/>
    </row>
    <row r="207" spans="2:8" ht="15" hidden="1">
      <c r="B207" s="49" t="s">
        <v>43</v>
      </c>
      <c r="C207" s="26">
        <v>991</v>
      </c>
      <c r="D207" s="39" t="s">
        <v>63</v>
      </c>
      <c r="E207" s="38"/>
      <c r="F207" s="56"/>
      <c r="G207" s="47"/>
      <c r="H207" s="221">
        <f>H208</f>
        <v>0</v>
      </c>
    </row>
    <row r="208" spans="2:8" ht="15" hidden="1">
      <c r="B208" s="50" t="s">
        <v>234</v>
      </c>
      <c r="C208" s="32">
        <v>991</v>
      </c>
      <c r="D208" s="36" t="s">
        <v>63</v>
      </c>
      <c r="E208" s="36" t="s">
        <v>52</v>
      </c>
      <c r="F208" s="41"/>
      <c r="G208" s="45"/>
      <c r="H208" s="144">
        <f>H209</f>
        <v>0</v>
      </c>
    </row>
    <row r="209" spans="2:8" ht="54" customHeight="1" hidden="1">
      <c r="B209" s="126" t="s">
        <v>291</v>
      </c>
      <c r="C209" s="103" t="s">
        <v>174</v>
      </c>
      <c r="D209" s="36" t="s">
        <v>63</v>
      </c>
      <c r="E209" s="36" t="s">
        <v>52</v>
      </c>
      <c r="F209" s="103" t="s">
        <v>292</v>
      </c>
      <c r="G209" s="104"/>
      <c r="H209" s="143">
        <f>H210</f>
        <v>0</v>
      </c>
    </row>
    <row r="210" spans="2:8" ht="22.5" customHeight="1" hidden="1">
      <c r="B210" s="51" t="s">
        <v>168</v>
      </c>
      <c r="C210" s="103" t="s">
        <v>174</v>
      </c>
      <c r="D210" s="36" t="s">
        <v>63</v>
      </c>
      <c r="E210" s="36" t="s">
        <v>52</v>
      </c>
      <c r="F210" s="103" t="s">
        <v>292</v>
      </c>
      <c r="G210" s="104" t="s">
        <v>119</v>
      </c>
      <c r="H210" s="143"/>
    </row>
    <row r="211" spans="2:8" ht="22.5" customHeight="1" hidden="1">
      <c r="B211" s="51" t="s">
        <v>286</v>
      </c>
      <c r="C211" s="103" t="s">
        <v>174</v>
      </c>
      <c r="D211" s="36" t="s">
        <v>61</v>
      </c>
      <c r="E211" s="36" t="s">
        <v>50</v>
      </c>
      <c r="F211" s="103" t="s">
        <v>287</v>
      </c>
      <c r="G211" s="104"/>
      <c r="H211" s="143">
        <f>H212</f>
        <v>0</v>
      </c>
    </row>
    <row r="212" spans="2:8" ht="22.5" customHeight="1" hidden="1">
      <c r="B212" s="51" t="s">
        <v>356</v>
      </c>
      <c r="C212" s="103" t="s">
        <v>174</v>
      </c>
      <c r="D212" s="36" t="s">
        <v>61</v>
      </c>
      <c r="E212" s="36" t="s">
        <v>50</v>
      </c>
      <c r="F212" s="103" t="s">
        <v>287</v>
      </c>
      <c r="G212" s="104" t="s">
        <v>119</v>
      </c>
      <c r="H212" s="143"/>
    </row>
    <row r="213" spans="2:8" s="5" customFormat="1" ht="15">
      <c r="B213" s="50" t="s">
        <v>108</v>
      </c>
      <c r="C213" s="114">
        <v>991</v>
      </c>
      <c r="D213" s="35" t="s">
        <v>61</v>
      </c>
      <c r="E213" s="35" t="s">
        <v>53</v>
      </c>
      <c r="F213" s="55"/>
      <c r="G213" s="156"/>
      <c r="H213" s="144">
        <f>H214</f>
        <v>135.63585</v>
      </c>
    </row>
    <row r="214" spans="2:8" ht="15">
      <c r="B214" s="51" t="s">
        <v>266</v>
      </c>
      <c r="C214" s="28" t="s">
        <v>174</v>
      </c>
      <c r="D214" s="36" t="s">
        <v>61</v>
      </c>
      <c r="E214" s="36" t="s">
        <v>53</v>
      </c>
      <c r="F214" s="41" t="s">
        <v>267</v>
      </c>
      <c r="G214" s="45"/>
      <c r="H214" s="143">
        <f>H215</f>
        <v>135.63585</v>
      </c>
    </row>
    <row r="215" spans="2:8" ht="15">
      <c r="B215" s="51" t="s">
        <v>268</v>
      </c>
      <c r="C215" s="28" t="s">
        <v>174</v>
      </c>
      <c r="D215" s="36" t="s">
        <v>61</v>
      </c>
      <c r="E215" s="36" t="s">
        <v>53</v>
      </c>
      <c r="F215" s="41" t="s">
        <v>269</v>
      </c>
      <c r="G215" s="45"/>
      <c r="H215" s="143">
        <f>H216+H219</f>
        <v>135.63585</v>
      </c>
    </row>
    <row r="216" spans="2:8" ht="15" customHeight="1" hidden="1">
      <c r="B216" s="51" t="s">
        <v>286</v>
      </c>
      <c r="C216" s="41" t="s">
        <v>174</v>
      </c>
      <c r="D216" s="36" t="s">
        <v>61</v>
      </c>
      <c r="E216" s="36" t="s">
        <v>53</v>
      </c>
      <c r="F216" s="41" t="s">
        <v>287</v>
      </c>
      <c r="G216" s="41"/>
      <c r="H216" s="210">
        <f>H217+H218</f>
        <v>0</v>
      </c>
    </row>
    <row r="217" spans="2:8" ht="24.75" customHeight="1" hidden="1">
      <c r="B217" s="51" t="s">
        <v>288</v>
      </c>
      <c r="C217" s="41" t="s">
        <v>174</v>
      </c>
      <c r="D217" s="36" t="s">
        <v>61</v>
      </c>
      <c r="E217" s="36" t="s">
        <v>53</v>
      </c>
      <c r="F217" s="41" t="s">
        <v>287</v>
      </c>
      <c r="G217" s="41" t="s">
        <v>153</v>
      </c>
      <c r="H217" s="210"/>
    </row>
    <row r="218" spans="2:8" ht="38.25" customHeight="1" hidden="1">
      <c r="B218" s="51" t="s">
        <v>289</v>
      </c>
      <c r="C218" s="41" t="s">
        <v>174</v>
      </c>
      <c r="D218" s="36" t="s">
        <v>61</v>
      </c>
      <c r="E218" s="36" t="s">
        <v>53</v>
      </c>
      <c r="F218" s="41" t="s">
        <v>287</v>
      </c>
      <c r="G218" s="41" t="s">
        <v>290</v>
      </c>
      <c r="H218" s="210"/>
    </row>
    <row r="219" spans="2:8" ht="18.75" customHeight="1">
      <c r="B219" s="51" t="s">
        <v>286</v>
      </c>
      <c r="C219" s="41" t="s">
        <v>174</v>
      </c>
      <c r="D219" s="36" t="s">
        <v>61</v>
      </c>
      <c r="E219" s="36" t="s">
        <v>53</v>
      </c>
      <c r="F219" s="41" t="s">
        <v>287</v>
      </c>
      <c r="G219" s="41"/>
      <c r="H219" s="210">
        <f>H220+H221</f>
        <v>135.63585</v>
      </c>
    </row>
    <row r="220" spans="2:8" ht="15.75" customHeight="1">
      <c r="B220" s="51" t="s">
        <v>348</v>
      </c>
      <c r="C220" s="41" t="s">
        <v>174</v>
      </c>
      <c r="D220" s="36" t="s">
        <v>61</v>
      </c>
      <c r="E220" s="36" t="s">
        <v>53</v>
      </c>
      <c r="F220" s="41" t="s">
        <v>287</v>
      </c>
      <c r="G220" s="41" t="s">
        <v>153</v>
      </c>
      <c r="H220" s="210">
        <f>99.7776+4.3974</f>
        <v>104.17500000000001</v>
      </c>
    </row>
    <row r="221" spans="2:8" ht="38.25" customHeight="1">
      <c r="B221" s="51" t="s">
        <v>289</v>
      </c>
      <c r="C221" s="41" t="s">
        <v>174</v>
      </c>
      <c r="D221" s="36" t="s">
        <v>61</v>
      </c>
      <c r="E221" s="36" t="s">
        <v>53</v>
      </c>
      <c r="F221" s="41" t="s">
        <v>287</v>
      </c>
      <c r="G221" s="41" t="s">
        <v>290</v>
      </c>
      <c r="H221" s="210">
        <f>30.13284+1.32801</f>
        <v>31.46085</v>
      </c>
    </row>
    <row r="222" spans="2:8" s="5" customFormat="1" ht="22.5" customHeight="1" hidden="1">
      <c r="B222" s="50" t="s">
        <v>43</v>
      </c>
      <c r="C222" s="152" t="s">
        <v>174</v>
      </c>
      <c r="D222" s="35" t="s">
        <v>63</v>
      </c>
      <c r="E222" s="35" t="s">
        <v>335</v>
      </c>
      <c r="F222" s="152"/>
      <c r="G222" s="153"/>
      <c r="H222" s="106">
        <f>H223</f>
        <v>0</v>
      </c>
    </row>
    <row r="223" spans="2:8" ht="22.5" customHeight="1" hidden="1">
      <c r="B223" s="51" t="s">
        <v>234</v>
      </c>
      <c r="C223" s="103" t="s">
        <v>174</v>
      </c>
      <c r="D223" s="36" t="s">
        <v>63</v>
      </c>
      <c r="E223" s="36" t="s">
        <v>52</v>
      </c>
      <c r="F223" s="103"/>
      <c r="G223" s="104"/>
      <c r="H223" s="105">
        <f>H224</f>
        <v>0</v>
      </c>
    </row>
    <row r="224" spans="2:8" ht="22.5" customHeight="1" hidden="1">
      <c r="B224" s="51" t="s">
        <v>266</v>
      </c>
      <c r="C224" s="103" t="s">
        <v>174</v>
      </c>
      <c r="D224" s="36" t="s">
        <v>63</v>
      </c>
      <c r="E224" s="36" t="s">
        <v>52</v>
      </c>
      <c r="F224" s="103" t="s">
        <v>267</v>
      </c>
      <c r="G224" s="104"/>
      <c r="H224" s="105">
        <f>H225</f>
        <v>0</v>
      </c>
    </row>
    <row r="225" spans="2:8" ht="22.5" customHeight="1" hidden="1">
      <c r="B225" s="51" t="s">
        <v>268</v>
      </c>
      <c r="C225" s="103" t="s">
        <v>174</v>
      </c>
      <c r="D225" s="36" t="s">
        <v>63</v>
      </c>
      <c r="E225" s="36" t="s">
        <v>52</v>
      </c>
      <c r="F225" s="103" t="s">
        <v>269</v>
      </c>
      <c r="G225" s="104"/>
      <c r="H225" s="105">
        <f>H226</f>
        <v>0</v>
      </c>
    </row>
    <row r="226" spans="2:8" ht="29.25" customHeight="1" hidden="1">
      <c r="B226" s="51" t="s">
        <v>331</v>
      </c>
      <c r="C226" s="103" t="s">
        <v>174</v>
      </c>
      <c r="D226" s="36" t="s">
        <v>63</v>
      </c>
      <c r="E226" s="36" t="s">
        <v>52</v>
      </c>
      <c r="F226" s="103" t="s">
        <v>292</v>
      </c>
      <c r="G226" s="104"/>
      <c r="H226" s="105">
        <f>H227</f>
        <v>0</v>
      </c>
    </row>
    <row r="227" spans="2:8" ht="27" customHeight="1" hidden="1">
      <c r="B227" s="51" t="s">
        <v>336</v>
      </c>
      <c r="C227" s="103" t="s">
        <v>174</v>
      </c>
      <c r="D227" s="36" t="s">
        <v>63</v>
      </c>
      <c r="E227" s="36" t="s">
        <v>52</v>
      </c>
      <c r="F227" s="103" t="s">
        <v>292</v>
      </c>
      <c r="G227" s="104" t="s">
        <v>119</v>
      </c>
      <c r="H227" s="105"/>
    </row>
    <row r="228" spans="1:8" ht="12.75" hidden="1">
      <c r="A228" s="168"/>
      <c r="B228" s="43" t="s">
        <v>42</v>
      </c>
      <c r="C228" s="43">
        <v>991</v>
      </c>
      <c r="D228" s="43" t="s">
        <v>62</v>
      </c>
      <c r="E228" s="43" t="s">
        <v>50</v>
      </c>
      <c r="F228" s="43"/>
      <c r="G228" s="43"/>
      <c r="H228" s="43">
        <f>H229</f>
        <v>0</v>
      </c>
    </row>
    <row r="229" spans="1:8" ht="15" hidden="1">
      <c r="A229" s="168"/>
      <c r="B229" s="51" t="s">
        <v>266</v>
      </c>
      <c r="C229" s="28" t="s">
        <v>174</v>
      </c>
      <c r="D229" s="36" t="s">
        <v>62</v>
      </c>
      <c r="E229" s="36" t="s">
        <v>50</v>
      </c>
      <c r="F229" s="41" t="s">
        <v>267</v>
      </c>
      <c r="G229" s="45"/>
      <c r="H229" s="162">
        <f>H230</f>
        <v>0</v>
      </c>
    </row>
    <row r="230" spans="1:8" ht="15" hidden="1">
      <c r="A230" s="168"/>
      <c r="B230" s="51" t="s">
        <v>268</v>
      </c>
      <c r="C230" s="28" t="s">
        <v>174</v>
      </c>
      <c r="D230" s="36" t="s">
        <v>62</v>
      </c>
      <c r="E230" s="36" t="s">
        <v>50</v>
      </c>
      <c r="F230" s="41" t="s">
        <v>269</v>
      </c>
      <c r="G230" s="45"/>
      <c r="H230" s="162">
        <f>H231</f>
        <v>0</v>
      </c>
    </row>
    <row r="231" spans="1:8" ht="15" hidden="1">
      <c r="A231" s="168"/>
      <c r="B231" s="57" t="s">
        <v>313</v>
      </c>
      <c r="C231" s="32">
        <v>991</v>
      </c>
      <c r="D231" s="36" t="s">
        <v>62</v>
      </c>
      <c r="E231" s="36" t="s">
        <v>50</v>
      </c>
      <c r="F231" s="41" t="s">
        <v>314</v>
      </c>
      <c r="G231" s="45"/>
      <c r="H231" s="162">
        <f>H232</f>
        <v>0</v>
      </c>
    </row>
    <row r="232" spans="1:8" ht="41.25" customHeight="1" hidden="1">
      <c r="A232" s="168"/>
      <c r="B232" s="51" t="s">
        <v>357</v>
      </c>
      <c r="C232" s="32">
        <v>990</v>
      </c>
      <c r="D232" s="36" t="s">
        <v>62</v>
      </c>
      <c r="E232" s="36" t="s">
        <v>50</v>
      </c>
      <c r="F232" s="41" t="s">
        <v>314</v>
      </c>
      <c r="G232" s="45" t="s">
        <v>358</v>
      </c>
      <c r="H232" s="162"/>
    </row>
    <row r="233" spans="1:8" ht="12.75">
      <c r="A233" s="283" t="s">
        <v>64</v>
      </c>
      <c r="B233" s="284"/>
      <c r="C233" s="11"/>
      <c r="D233" s="11"/>
      <c r="E233" s="11"/>
      <c r="F233" s="11"/>
      <c r="G233" s="11"/>
      <c r="H233" s="149">
        <f>H14+H89+H145+H151+H186</f>
        <v>3145.7182400000006</v>
      </c>
    </row>
  </sheetData>
  <sheetProtection/>
  <mergeCells count="11">
    <mergeCell ref="C11:C12"/>
    <mergeCell ref="D11:D12"/>
    <mergeCell ref="E11:E12"/>
    <mergeCell ref="F11:F12"/>
    <mergeCell ref="A13:A154"/>
    <mergeCell ref="A233:B233"/>
    <mergeCell ref="A8:H9"/>
    <mergeCell ref="A11:A12"/>
    <mergeCell ref="G11:G12"/>
    <mergeCell ref="H11:H12"/>
    <mergeCell ref="B11:B12"/>
  </mergeCells>
  <printOptions/>
  <pageMargins left="0.7086614173228347" right="0.7086614173228347" top="0.2755905511811024" bottom="0.2755905511811024" header="0.15748031496062992" footer="0.31496062992125984"/>
  <pageSetup fitToHeight="2" fitToWidth="1" horizontalDpi="600" verticalDpi="600" orientation="portrait" paperSize="9" scale="75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3"/>
  <sheetViews>
    <sheetView view="pageBreakPreview" zoomScaleSheetLayoutView="100" workbookViewId="0" topLeftCell="A1">
      <selection activeCell="I2" sqref="I2"/>
    </sheetView>
  </sheetViews>
  <sheetFormatPr defaultColWidth="9.125" defaultRowHeight="12.75"/>
  <cols>
    <col min="1" max="1" width="5.00390625" style="4" customWidth="1"/>
    <col min="2" max="2" width="46.50390625" style="4" customWidth="1"/>
    <col min="3" max="3" width="6.625" style="4" customWidth="1"/>
    <col min="4" max="4" width="13.375" style="4" customWidth="1"/>
    <col min="5" max="5" width="6.50390625" style="4" customWidth="1"/>
    <col min="6" max="6" width="13.00390625" style="4" customWidth="1"/>
    <col min="7" max="7" width="9.50390625" style="4" customWidth="1"/>
    <col min="8" max="8" width="11.875" style="4" customWidth="1"/>
    <col min="9" max="9" width="10.875" style="16" customWidth="1"/>
    <col min="10" max="16384" width="9.125" style="4" customWidth="1"/>
  </cols>
  <sheetData>
    <row r="1" ht="12.75" customHeight="1">
      <c r="I1" s="1" t="s">
        <v>164</v>
      </c>
    </row>
    <row r="2" ht="13.5">
      <c r="I2" s="1" t="s">
        <v>334</v>
      </c>
    </row>
    <row r="3" ht="12.75" customHeight="1">
      <c r="I3" s="1" t="s">
        <v>181</v>
      </c>
    </row>
    <row r="4" spans="2:9" ht="13.5">
      <c r="B4" s="6"/>
      <c r="I4" s="1" t="s">
        <v>176</v>
      </c>
    </row>
    <row r="5" spans="2:9" ht="12.75" customHeight="1">
      <c r="B5" s="7"/>
      <c r="I5" s="1" t="s">
        <v>384</v>
      </c>
    </row>
    <row r="6" spans="2:9" ht="13.5">
      <c r="B6" s="8"/>
      <c r="G6" s="6"/>
      <c r="I6" s="1" t="s">
        <v>400</v>
      </c>
    </row>
    <row r="7" spans="2:7" ht="13.5">
      <c r="B7" s="8"/>
      <c r="C7" s="1"/>
      <c r="G7" s="6"/>
    </row>
    <row r="8" spans="1:8" ht="12.75" customHeight="1">
      <c r="A8" s="271" t="s">
        <v>395</v>
      </c>
      <c r="B8" s="271"/>
      <c r="C8" s="271"/>
      <c r="D8" s="271"/>
      <c r="E8" s="271"/>
      <c r="F8" s="271"/>
      <c r="G8" s="271"/>
      <c r="H8" s="271"/>
    </row>
    <row r="9" spans="1:8" ht="29.25" customHeight="1">
      <c r="A9" s="271"/>
      <c r="B9" s="271"/>
      <c r="C9" s="271"/>
      <c r="D9" s="271"/>
      <c r="E9" s="271"/>
      <c r="F9" s="271"/>
      <c r="G9" s="271"/>
      <c r="H9" s="271"/>
    </row>
    <row r="10" spans="2:9" ht="12.75" customHeight="1">
      <c r="B10" s="9"/>
      <c r="C10" s="10"/>
      <c r="I10" s="16" t="s">
        <v>23</v>
      </c>
    </row>
    <row r="11" spans="1:9" ht="21" customHeight="1">
      <c r="A11" s="285" t="s">
        <v>17</v>
      </c>
      <c r="B11" s="285" t="s">
        <v>44</v>
      </c>
      <c r="C11" s="281" t="s">
        <v>45</v>
      </c>
      <c r="D11" s="281" t="s">
        <v>46</v>
      </c>
      <c r="E11" s="281" t="s">
        <v>47</v>
      </c>
      <c r="F11" s="281" t="s">
        <v>48</v>
      </c>
      <c r="G11" s="281" t="s">
        <v>49</v>
      </c>
      <c r="H11" s="286" t="s">
        <v>28</v>
      </c>
      <c r="I11" s="286"/>
    </row>
    <row r="12" spans="1:9" ht="32.25" customHeight="1">
      <c r="A12" s="285"/>
      <c r="B12" s="285"/>
      <c r="C12" s="287"/>
      <c r="D12" s="281"/>
      <c r="E12" s="281"/>
      <c r="F12" s="281"/>
      <c r="G12" s="281"/>
      <c r="H12" s="55" t="s">
        <v>379</v>
      </c>
      <c r="I12" s="137" t="s">
        <v>396</v>
      </c>
    </row>
    <row r="13" spans="1:9" ht="24.75" customHeight="1">
      <c r="A13" s="282" t="s">
        <v>322</v>
      </c>
      <c r="B13" s="48" t="s">
        <v>182</v>
      </c>
      <c r="C13" s="230" t="s">
        <v>174</v>
      </c>
      <c r="D13" s="243"/>
      <c r="E13" s="27"/>
      <c r="F13" s="27"/>
      <c r="G13" s="28"/>
      <c r="H13" s="58">
        <f>H14+H73+H83+H112+H139</f>
        <v>2448.2250000000004</v>
      </c>
      <c r="I13" s="58">
        <f>I14+I73+I83+I112+I139</f>
        <v>2390.58</v>
      </c>
    </row>
    <row r="14" spans="1:9" s="185" customFormat="1" ht="15">
      <c r="A14" s="282"/>
      <c r="B14" s="180" t="s">
        <v>34</v>
      </c>
      <c r="C14" s="231">
        <v>991</v>
      </c>
      <c r="D14" s="244" t="s">
        <v>50</v>
      </c>
      <c r="E14" s="182"/>
      <c r="F14" s="183"/>
      <c r="G14" s="184"/>
      <c r="H14" s="223">
        <f>H15+H21+H49+H56+H61</f>
        <v>1642.50456</v>
      </c>
      <c r="I14" s="224">
        <f>I15+I21+I49+I56+I61</f>
        <v>1579.0245599999998</v>
      </c>
    </row>
    <row r="15" spans="1:9" ht="39">
      <c r="A15" s="282"/>
      <c r="B15" s="50" t="s">
        <v>51</v>
      </c>
      <c r="C15" s="230" t="s">
        <v>174</v>
      </c>
      <c r="D15" s="245" t="s">
        <v>50</v>
      </c>
      <c r="E15" s="100" t="s">
        <v>52</v>
      </c>
      <c r="F15" s="41"/>
      <c r="G15" s="45"/>
      <c r="H15" s="144">
        <f aca="true" t="shared" si="0" ref="H15:I17">H16</f>
        <v>630.3358</v>
      </c>
      <c r="I15" s="222">
        <f t="shared" si="0"/>
        <v>630.3358</v>
      </c>
    </row>
    <row r="16" spans="1:9" ht="26.25">
      <c r="A16" s="282"/>
      <c r="B16" s="51" t="s">
        <v>266</v>
      </c>
      <c r="C16" s="230" t="s">
        <v>174</v>
      </c>
      <c r="D16" s="246" t="s">
        <v>50</v>
      </c>
      <c r="E16" s="36" t="s">
        <v>52</v>
      </c>
      <c r="F16" s="41" t="s">
        <v>267</v>
      </c>
      <c r="G16" s="45"/>
      <c r="H16" s="143">
        <f t="shared" si="0"/>
        <v>630.3358</v>
      </c>
      <c r="I16" s="222">
        <f t="shared" si="0"/>
        <v>630.3358</v>
      </c>
    </row>
    <row r="17" spans="1:9" ht="15">
      <c r="A17" s="282"/>
      <c r="B17" s="51" t="s">
        <v>268</v>
      </c>
      <c r="C17" s="230" t="s">
        <v>174</v>
      </c>
      <c r="D17" s="246" t="s">
        <v>50</v>
      </c>
      <c r="E17" s="36" t="s">
        <v>52</v>
      </c>
      <c r="F17" s="41" t="s">
        <v>269</v>
      </c>
      <c r="G17" s="45"/>
      <c r="H17" s="143">
        <f t="shared" si="0"/>
        <v>630.3358</v>
      </c>
      <c r="I17" s="222">
        <f t="shared" si="0"/>
        <v>630.3358</v>
      </c>
    </row>
    <row r="18" spans="1:9" ht="15">
      <c r="A18" s="282"/>
      <c r="B18" s="51" t="s">
        <v>270</v>
      </c>
      <c r="C18" s="230" t="s">
        <v>174</v>
      </c>
      <c r="D18" s="246" t="s">
        <v>50</v>
      </c>
      <c r="E18" s="36" t="s">
        <v>52</v>
      </c>
      <c r="F18" s="41" t="s">
        <v>271</v>
      </c>
      <c r="G18" s="45"/>
      <c r="H18" s="143">
        <f>H19+H20</f>
        <v>630.3358</v>
      </c>
      <c r="I18" s="222">
        <f>I19+I20</f>
        <v>630.3358</v>
      </c>
    </row>
    <row r="19" spans="1:9" ht="39.75" customHeight="1">
      <c r="A19" s="282"/>
      <c r="B19" s="51" t="s">
        <v>272</v>
      </c>
      <c r="C19" s="230" t="s">
        <v>174</v>
      </c>
      <c r="D19" s="246" t="s">
        <v>50</v>
      </c>
      <c r="E19" s="36" t="s">
        <v>52</v>
      </c>
      <c r="F19" s="41" t="s">
        <v>271</v>
      </c>
      <c r="G19" s="45" t="s">
        <v>113</v>
      </c>
      <c r="H19" s="143">
        <v>484.12888</v>
      </c>
      <c r="I19" s="143">
        <v>484.12888</v>
      </c>
    </row>
    <row r="20" spans="1:9" ht="39.75" customHeight="1">
      <c r="A20" s="282"/>
      <c r="B20" s="51" t="s">
        <v>273</v>
      </c>
      <c r="C20" s="230" t="s">
        <v>174</v>
      </c>
      <c r="D20" s="246" t="s">
        <v>50</v>
      </c>
      <c r="E20" s="36" t="s">
        <v>52</v>
      </c>
      <c r="F20" s="41" t="s">
        <v>271</v>
      </c>
      <c r="G20" s="45" t="s">
        <v>274</v>
      </c>
      <c r="H20" s="143">
        <v>146.20692</v>
      </c>
      <c r="I20" s="143">
        <v>146.20692</v>
      </c>
    </row>
    <row r="21" spans="1:9" ht="52.5">
      <c r="A21" s="282"/>
      <c r="B21" s="50" t="s">
        <v>35</v>
      </c>
      <c r="C21" s="230" t="s">
        <v>174</v>
      </c>
      <c r="D21" s="247" t="s">
        <v>50</v>
      </c>
      <c r="E21" s="35" t="s">
        <v>53</v>
      </c>
      <c r="F21" s="41"/>
      <c r="G21" s="45"/>
      <c r="H21" s="144">
        <f>H22</f>
        <v>514.91029</v>
      </c>
      <c r="I21" s="255">
        <f>I22</f>
        <v>523.7309</v>
      </c>
    </row>
    <row r="22" spans="1:9" ht="26.25">
      <c r="A22" s="282"/>
      <c r="B22" s="51" t="s">
        <v>266</v>
      </c>
      <c r="C22" s="230" t="s">
        <v>174</v>
      </c>
      <c r="D22" s="246" t="s">
        <v>50</v>
      </c>
      <c r="E22" s="36" t="s">
        <v>53</v>
      </c>
      <c r="F22" s="41" t="s">
        <v>267</v>
      </c>
      <c r="G22" s="45"/>
      <c r="H22" s="143">
        <f>H23</f>
        <v>514.91029</v>
      </c>
      <c r="I22" s="222">
        <f>I23</f>
        <v>523.7309</v>
      </c>
    </row>
    <row r="23" spans="1:9" ht="15">
      <c r="A23" s="282"/>
      <c r="B23" s="51" t="s">
        <v>268</v>
      </c>
      <c r="C23" s="230" t="s">
        <v>174</v>
      </c>
      <c r="D23" s="246" t="s">
        <v>50</v>
      </c>
      <c r="E23" s="36" t="s">
        <v>53</v>
      </c>
      <c r="F23" s="41" t="s">
        <v>269</v>
      </c>
      <c r="G23" s="45"/>
      <c r="H23" s="143">
        <f>H24+H33+H35+H27+H30</f>
        <v>514.91029</v>
      </c>
      <c r="I23" s="143">
        <f>I24+I33+I35+I27+I30</f>
        <v>523.7309</v>
      </c>
    </row>
    <row r="24" spans="1:9" ht="15">
      <c r="A24" s="282"/>
      <c r="B24" s="51" t="s">
        <v>270</v>
      </c>
      <c r="C24" s="230" t="s">
        <v>174</v>
      </c>
      <c r="D24" s="246" t="s">
        <v>50</v>
      </c>
      <c r="E24" s="36" t="s">
        <v>53</v>
      </c>
      <c r="F24" s="41" t="s">
        <v>271</v>
      </c>
      <c r="G24" s="45"/>
      <c r="H24" s="143">
        <f>H25+H26+H29</f>
        <v>268.6642</v>
      </c>
      <c r="I24" s="222">
        <f>I25+I26+I29</f>
        <v>260.3642</v>
      </c>
    </row>
    <row r="25" spans="1:9" ht="26.25">
      <c r="A25" s="282"/>
      <c r="B25" s="51" t="s">
        <v>272</v>
      </c>
      <c r="C25" s="230" t="s">
        <v>174</v>
      </c>
      <c r="D25" s="246" t="s">
        <v>50</v>
      </c>
      <c r="E25" s="36" t="s">
        <v>53</v>
      </c>
      <c r="F25" s="41" t="s">
        <v>271</v>
      </c>
      <c r="G25" s="45" t="s">
        <v>113</v>
      </c>
      <c r="H25" s="143">
        <v>206.34731</v>
      </c>
      <c r="I25" s="143">
        <v>199.97251</v>
      </c>
    </row>
    <row r="26" spans="1:9" ht="39">
      <c r="A26" s="282"/>
      <c r="B26" s="51" t="s">
        <v>326</v>
      </c>
      <c r="C26" s="230" t="s">
        <v>174</v>
      </c>
      <c r="D26" s="246" t="s">
        <v>50</v>
      </c>
      <c r="E26" s="36" t="s">
        <v>53</v>
      </c>
      <c r="F26" s="41" t="s">
        <v>271</v>
      </c>
      <c r="G26" s="45" t="s">
        <v>274</v>
      </c>
      <c r="H26" s="143">
        <v>62.31689</v>
      </c>
      <c r="I26" s="143">
        <v>60.39169</v>
      </c>
    </row>
    <row r="27" spans="1:9" ht="26.25" hidden="1">
      <c r="A27" s="282"/>
      <c r="B27" s="101" t="s">
        <v>275</v>
      </c>
      <c r="C27" s="230" t="s">
        <v>174</v>
      </c>
      <c r="D27" s="246" t="s">
        <v>50</v>
      </c>
      <c r="E27" s="36" t="s">
        <v>53</v>
      </c>
      <c r="F27" s="41" t="s">
        <v>271</v>
      </c>
      <c r="G27" s="45"/>
      <c r="H27" s="143">
        <f>H28</f>
        <v>0</v>
      </c>
      <c r="I27" s="222">
        <f>I28</f>
        <v>0</v>
      </c>
    </row>
    <row r="28" spans="1:9" ht="26.25" hidden="1">
      <c r="A28" s="282"/>
      <c r="B28" s="51" t="s">
        <v>115</v>
      </c>
      <c r="C28" s="230" t="s">
        <v>174</v>
      </c>
      <c r="D28" s="246" t="s">
        <v>50</v>
      </c>
      <c r="E28" s="36" t="s">
        <v>53</v>
      </c>
      <c r="F28" s="41" t="s">
        <v>271</v>
      </c>
      <c r="G28" s="45" t="s">
        <v>120</v>
      </c>
      <c r="H28" s="143"/>
      <c r="I28" s="222"/>
    </row>
    <row r="29" spans="1:9" ht="15" hidden="1">
      <c r="A29" s="282"/>
      <c r="B29" s="51" t="s">
        <v>372</v>
      </c>
      <c r="C29" s="230" t="s">
        <v>174</v>
      </c>
      <c r="D29" s="246" t="s">
        <v>50</v>
      </c>
      <c r="E29" s="36" t="s">
        <v>53</v>
      </c>
      <c r="F29" s="41" t="s">
        <v>271</v>
      </c>
      <c r="G29" s="45" t="s">
        <v>119</v>
      </c>
      <c r="H29" s="143">
        <v>0</v>
      </c>
      <c r="I29" s="143">
        <v>0</v>
      </c>
    </row>
    <row r="30" spans="1:9" ht="15">
      <c r="A30" s="282"/>
      <c r="B30" s="51" t="s">
        <v>278</v>
      </c>
      <c r="C30" s="230" t="s">
        <v>174</v>
      </c>
      <c r="D30" s="246" t="s">
        <v>50</v>
      </c>
      <c r="E30" s="36" t="s">
        <v>53</v>
      </c>
      <c r="F30" s="41" t="s">
        <v>279</v>
      </c>
      <c r="G30" s="45"/>
      <c r="H30" s="143">
        <f>H31+H32</f>
        <v>100.50087</v>
      </c>
      <c r="I30" s="143">
        <f>I31+I32</f>
        <v>116.02648</v>
      </c>
    </row>
    <row r="31" spans="1:9" ht="15">
      <c r="A31" s="282"/>
      <c r="B31" s="51" t="s">
        <v>348</v>
      </c>
      <c r="C31" s="230" t="s">
        <v>174</v>
      </c>
      <c r="D31" s="246" t="s">
        <v>50</v>
      </c>
      <c r="E31" s="36" t="s">
        <v>53</v>
      </c>
      <c r="F31" s="41" t="s">
        <v>279</v>
      </c>
      <c r="G31" s="45" t="s">
        <v>113</v>
      </c>
      <c r="H31" s="143">
        <v>77.18961</v>
      </c>
      <c r="I31" s="143">
        <v>89.11404</v>
      </c>
    </row>
    <row r="32" spans="1:9" ht="39">
      <c r="A32" s="282"/>
      <c r="B32" s="51" t="s">
        <v>373</v>
      </c>
      <c r="C32" s="230" t="s">
        <v>174</v>
      </c>
      <c r="D32" s="246" t="s">
        <v>50</v>
      </c>
      <c r="E32" s="36" t="s">
        <v>53</v>
      </c>
      <c r="F32" s="41" t="s">
        <v>279</v>
      </c>
      <c r="G32" s="45" t="s">
        <v>274</v>
      </c>
      <c r="H32" s="143">
        <v>23.31126</v>
      </c>
      <c r="I32" s="143">
        <v>26.91244</v>
      </c>
    </row>
    <row r="33" spans="1:9" ht="52.5">
      <c r="A33" s="282"/>
      <c r="B33" s="101" t="s">
        <v>276</v>
      </c>
      <c r="C33" s="230" t="s">
        <v>174</v>
      </c>
      <c r="D33" s="246" t="s">
        <v>50</v>
      </c>
      <c r="E33" s="36" t="s">
        <v>53</v>
      </c>
      <c r="F33" s="41" t="s">
        <v>277</v>
      </c>
      <c r="G33" s="45"/>
      <c r="H33" s="143">
        <f>H34</f>
        <v>1.6</v>
      </c>
      <c r="I33" s="222">
        <f>I34</f>
        <v>1.6</v>
      </c>
    </row>
    <row r="34" spans="1:9" ht="15">
      <c r="A34" s="282"/>
      <c r="B34" s="51" t="s">
        <v>372</v>
      </c>
      <c r="C34" s="230" t="s">
        <v>174</v>
      </c>
      <c r="D34" s="246" t="s">
        <v>50</v>
      </c>
      <c r="E34" s="36" t="s">
        <v>53</v>
      </c>
      <c r="F34" s="41" t="s">
        <v>277</v>
      </c>
      <c r="G34" s="45" t="s">
        <v>119</v>
      </c>
      <c r="H34" s="143">
        <v>1.6</v>
      </c>
      <c r="I34" s="222">
        <v>1.6</v>
      </c>
    </row>
    <row r="35" spans="1:9" ht="15">
      <c r="A35" s="282"/>
      <c r="B35" s="51" t="s">
        <v>278</v>
      </c>
      <c r="C35" s="230" t="s">
        <v>174</v>
      </c>
      <c r="D35" s="246" t="s">
        <v>50</v>
      </c>
      <c r="E35" s="36" t="s">
        <v>53</v>
      </c>
      <c r="F35" s="41" t="s">
        <v>279</v>
      </c>
      <c r="G35" s="45"/>
      <c r="H35" s="143">
        <f>H36+H37+H38+H39+H40+H46+H47+H48</f>
        <v>144.14522</v>
      </c>
      <c r="I35" s="143">
        <f>I36+I37+I38+I39+I40+I46+I47+I48</f>
        <v>145.74022</v>
      </c>
    </row>
    <row r="36" spans="1:9" ht="15" customHeight="1" hidden="1">
      <c r="A36" s="282"/>
      <c r="B36" s="51" t="s">
        <v>272</v>
      </c>
      <c r="C36" s="230" t="s">
        <v>174</v>
      </c>
      <c r="D36" s="246" t="s">
        <v>50</v>
      </c>
      <c r="E36" s="36" t="s">
        <v>53</v>
      </c>
      <c r="F36" s="41" t="s">
        <v>279</v>
      </c>
      <c r="G36" s="45" t="s">
        <v>113</v>
      </c>
      <c r="H36" s="143">
        <v>0</v>
      </c>
      <c r="I36" s="143">
        <v>0</v>
      </c>
    </row>
    <row r="37" spans="1:9" ht="17.25" customHeight="1" hidden="1">
      <c r="A37" s="282"/>
      <c r="B37" s="51" t="s">
        <v>273</v>
      </c>
      <c r="C37" s="230" t="s">
        <v>174</v>
      </c>
      <c r="D37" s="246" t="s">
        <v>50</v>
      </c>
      <c r="E37" s="36" t="s">
        <v>53</v>
      </c>
      <c r="F37" s="41" t="s">
        <v>279</v>
      </c>
      <c r="G37" s="45" t="s">
        <v>274</v>
      </c>
      <c r="H37" s="143">
        <v>0</v>
      </c>
      <c r="I37" s="143">
        <v>0</v>
      </c>
    </row>
    <row r="38" spans="1:9" ht="19.5" customHeight="1" hidden="1">
      <c r="A38" s="282"/>
      <c r="B38" s="51" t="s">
        <v>114</v>
      </c>
      <c r="C38" s="230" t="s">
        <v>174</v>
      </c>
      <c r="D38" s="246" t="s">
        <v>50</v>
      </c>
      <c r="E38" s="36" t="s">
        <v>53</v>
      </c>
      <c r="F38" s="41" t="s">
        <v>279</v>
      </c>
      <c r="G38" s="45" t="s">
        <v>118</v>
      </c>
      <c r="H38" s="162"/>
      <c r="I38" s="222"/>
    </row>
    <row r="39" spans="1:9" ht="15">
      <c r="A39" s="282"/>
      <c r="B39" s="51" t="s">
        <v>372</v>
      </c>
      <c r="C39" s="230" t="s">
        <v>174</v>
      </c>
      <c r="D39" s="246" t="s">
        <v>50</v>
      </c>
      <c r="E39" s="36" t="s">
        <v>53</v>
      </c>
      <c r="F39" s="41" t="s">
        <v>279</v>
      </c>
      <c r="G39" s="45" t="s">
        <v>119</v>
      </c>
      <c r="H39" s="162">
        <v>104.49022</v>
      </c>
      <c r="I39" s="162">
        <v>104.49022</v>
      </c>
    </row>
    <row r="40" spans="1:9" ht="15" hidden="1">
      <c r="A40" s="282"/>
      <c r="B40" s="51" t="s">
        <v>116</v>
      </c>
      <c r="C40" s="230" t="s">
        <v>174</v>
      </c>
      <c r="D40" s="246" t="s">
        <v>50</v>
      </c>
      <c r="E40" s="36" t="s">
        <v>53</v>
      </c>
      <c r="F40" s="41" t="s">
        <v>279</v>
      </c>
      <c r="G40" s="45" t="s">
        <v>121</v>
      </c>
      <c r="H40" s="210"/>
      <c r="I40" s="210"/>
    </row>
    <row r="41" spans="1:9" ht="51" customHeight="1" hidden="1">
      <c r="A41" s="282"/>
      <c r="B41" s="50" t="s">
        <v>158</v>
      </c>
      <c r="C41" s="230" t="s">
        <v>174</v>
      </c>
      <c r="D41" s="246" t="s">
        <v>50</v>
      </c>
      <c r="E41" s="36" t="s">
        <v>53</v>
      </c>
      <c r="F41" s="41" t="s">
        <v>279</v>
      </c>
      <c r="G41" s="45"/>
      <c r="H41" s="211">
        <f>H42</f>
        <v>848.2339999999999</v>
      </c>
      <c r="I41" s="211">
        <f>I42</f>
        <v>848.2339999999999</v>
      </c>
    </row>
    <row r="42" spans="1:9" ht="60" customHeight="1" hidden="1">
      <c r="A42" s="282"/>
      <c r="B42" s="65" t="s">
        <v>134</v>
      </c>
      <c r="C42" s="230" t="s">
        <v>174</v>
      </c>
      <c r="D42" s="246" t="s">
        <v>50</v>
      </c>
      <c r="E42" s="36" t="s">
        <v>53</v>
      </c>
      <c r="F42" s="41" t="s">
        <v>279</v>
      </c>
      <c r="G42" s="66"/>
      <c r="H42" s="210">
        <f>H43+H44+H45</f>
        <v>848.2339999999999</v>
      </c>
      <c r="I42" s="210">
        <f>I43+I44+I45</f>
        <v>848.2339999999999</v>
      </c>
    </row>
    <row r="43" spans="1:9" ht="15" customHeight="1" hidden="1">
      <c r="A43" s="282"/>
      <c r="B43" s="67" t="s">
        <v>32</v>
      </c>
      <c r="C43" s="230" t="s">
        <v>174</v>
      </c>
      <c r="D43" s="246" t="s">
        <v>50</v>
      </c>
      <c r="E43" s="36" t="s">
        <v>53</v>
      </c>
      <c r="F43" s="41" t="s">
        <v>279</v>
      </c>
      <c r="G43" s="68" t="s">
        <v>126</v>
      </c>
      <c r="H43" s="210">
        <v>44.918</v>
      </c>
      <c r="I43" s="210">
        <v>44.918</v>
      </c>
    </row>
    <row r="44" spans="1:9" ht="39.75" customHeight="1" hidden="1">
      <c r="A44" s="282"/>
      <c r="B44" s="69" t="s">
        <v>178</v>
      </c>
      <c r="C44" s="230" t="s">
        <v>174</v>
      </c>
      <c r="D44" s="246" t="s">
        <v>50</v>
      </c>
      <c r="E44" s="36" t="s">
        <v>53</v>
      </c>
      <c r="F44" s="41" t="s">
        <v>279</v>
      </c>
      <c r="G44" s="70"/>
      <c r="H44" s="210">
        <v>13.565</v>
      </c>
      <c r="I44" s="210">
        <v>13.565</v>
      </c>
    </row>
    <row r="45" spans="1:9" ht="40.5" customHeight="1" hidden="1">
      <c r="A45" s="282"/>
      <c r="B45" s="69" t="s">
        <v>180</v>
      </c>
      <c r="C45" s="230" t="s">
        <v>174</v>
      </c>
      <c r="D45" s="246" t="s">
        <v>50</v>
      </c>
      <c r="E45" s="36" t="s">
        <v>53</v>
      </c>
      <c r="F45" s="41" t="s">
        <v>279</v>
      </c>
      <c r="G45" s="70" t="s">
        <v>126</v>
      </c>
      <c r="H45" s="210">
        <v>789.751</v>
      </c>
      <c r="I45" s="210">
        <v>789.751</v>
      </c>
    </row>
    <row r="46" spans="1:9" ht="20.25" customHeight="1" hidden="1">
      <c r="A46" s="282"/>
      <c r="B46" s="69" t="s">
        <v>375</v>
      </c>
      <c r="C46" s="230" t="s">
        <v>174</v>
      </c>
      <c r="D46" s="246" t="s">
        <v>50</v>
      </c>
      <c r="E46" s="36" t="s">
        <v>53</v>
      </c>
      <c r="F46" s="41" t="s">
        <v>279</v>
      </c>
      <c r="G46" s="70" t="s">
        <v>121</v>
      </c>
      <c r="H46" s="210">
        <v>0</v>
      </c>
      <c r="I46" s="210"/>
    </row>
    <row r="47" spans="1:9" ht="17.25" customHeight="1" hidden="1">
      <c r="A47" s="282"/>
      <c r="B47" s="69" t="s">
        <v>376</v>
      </c>
      <c r="C47" s="230" t="s">
        <v>174</v>
      </c>
      <c r="D47" s="246" t="s">
        <v>50</v>
      </c>
      <c r="E47" s="36" t="s">
        <v>53</v>
      </c>
      <c r="F47" s="41" t="s">
        <v>279</v>
      </c>
      <c r="G47" s="70" t="s">
        <v>374</v>
      </c>
      <c r="H47" s="210">
        <v>0</v>
      </c>
      <c r="I47" s="210"/>
    </row>
    <row r="48" spans="1:9" ht="17.25" customHeight="1">
      <c r="A48" s="282"/>
      <c r="B48" s="51" t="s">
        <v>372</v>
      </c>
      <c r="C48" s="230" t="s">
        <v>174</v>
      </c>
      <c r="D48" s="246" t="s">
        <v>50</v>
      </c>
      <c r="E48" s="36" t="s">
        <v>53</v>
      </c>
      <c r="F48" s="41" t="s">
        <v>279</v>
      </c>
      <c r="G48" s="45" t="s">
        <v>394</v>
      </c>
      <c r="H48" s="210">
        <v>39.655</v>
      </c>
      <c r="I48" s="210">
        <v>41.25</v>
      </c>
    </row>
    <row r="49" spans="1:9" ht="61.5" customHeight="1">
      <c r="A49" s="282"/>
      <c r="B49" s="50" t="s">
        <v>158</v>
      </c>
      <c r="C49" s="230" t="s">
        <v>174</v>
      </c>
      <c r="D49" s="205" t="s">
        <v>50</v>
      </c>
      <c r="E49" s="81" t="s">
        <v>54</v>
      </c>
      <c r="F49" s="41"/>
      <c r="G49" s="45"/>
      <c r="H49" s="256">
        <f>H50</f>
        <v>185.43</v>
      </c>
      <c r="I49" s="255">
        <f>I50</f>
        <v>185.43</v>
      </c>
    </row>
    <row r="50" spans="1:9" ht="26.25" customHeight="1">
      <c r="A50" s="282"/>
      <c r="B50" s="51" t="s">
        <v>266</v>
      </c>
      <c r="C50" s="230" t="s">
        <v>174</v>
      </c>
      <c r="D50" s="246" t="s">
        <v>50</v>
      </c>
      <c r="E50" s="36" t="s">
        <v>54</v>
      </c>
      <c r="F50" s="41" t="s">
        <v>267</v>
      </c>
      <c r="G50" s="70"/>
      <c r="H50" s="143">
        <f>H51</f>
        <v>185.43</v>
      </c>
      <c r="I50" s="222">
        <f>I51</f>
        <v>185.43</v>
      </c>
    </row>
    <row r="51" spans="1:9" ht="15" customHeight="1">
      <c r="A51" s="282"/>
      <c r="B51" s="51" t="s">
        <v>268</v>
      </c>
      <c r="C51" s="230" t="s">
        <v>174</v>
      </c>
      <c r="D51" s="246" t="s">
        <v>50</v>
      </c>
      <c r="E51" s="36" t="s">
        <v>54</v>
      </c>
      <c r="F51" s="41" t="s">
        <v>269</v>
      </c>
      <c r="G51" s="70"/>
      <c r="H51" s="143">
        <f>H52+H54</f>
        <v>185.43</v>
      </c>
      <c r="I51" s="222">
        <f>I52+I54</f>
        <v>185.43</v>
      </c>
    </row>
    <row r="52" spans="1:9" ht="28.5" customHeight="1">
      <c r="A52" s="282"/>
      <c r="B52" s="101" t="s">
        <v>280</v>
      </c>
      <c r="C52" s="232">
        <v>991</v>
      </c>
      <c r="D52" s="246" t="s">
        <v>50</v>
      </c>
      <c r="E52" s="36" t="s">
        <v>54</v>
      </c>
      <c r="F52" s="41" t="s">
        <v>281</v>
      </c>
      <c r="G52" s="45"/>
      <c r="H52" s="143">
        <f>H53</f>
        <v>175.549</v>
      </c>
      <c r="I52" s="222">
        <f>I53</f>
        <v>175.549</v>
      </c>
    </row>
    <row r="53" spans="1:9" ht="18.75" customHeight="1">
      <c r="A53" s="282"/>
      <c r="B53" s="51" t="s">
        <v>32</v>
      </c>
      <c r="C53" s="232">
        <v>991</v>
      </c>
      <c r="D53" s="246" t="s">
        <v>50</v>
      </c>
      <c r="E53" s="36" t="s">
        <v>54</v>
      </c>
      <c r="F53" s="41" t="s">
        <v>281</v>
      </c>
      <c r="G53" s="45" t="s">
        <v>126</v>
      </c>
      <c r="H53" s="143">
        <v>175.549</v>
      </c>
      <c r="I53" s="143">
        <v>175.549</v>
      </c>
    </row>
    <row r="54" spans="1:9" ht="29.25" customHeight="1">
      <c r="A54" s="282"/>
      <c r="B54" s="51" t="s">
        <v>282</v>
      </c>
      <c r="C54" s="232">
        <v>991</v>
      </c>
      <c r="D54" s="246" t="s">
        <v>50</v>
      </c>
      <c r="E54" s="36" t="s">
        <v>54</v>
      </c>
      <c r="F54" s="41" t="s">
        <v>283</v>
      </c>
      <c r="G54" s="45"/>
      <c r="H54" s="143">
        <f>H55</f>
        <v>9.881</v>
      </c>
      <c r="I54" s="222">
        <f>I55</f>
        <v>9.881</v>
      </c>
    </row>
    <row r="55" spans="1:9" ht="15" customHeight="1">
      <c r="A55" s="282"/>
      <c r="B55" s="51" t="s">
        <v>32</v>
      </c>
      <c r="C55" s="232">
        <v>991</v>
      </c>
      <c r="D55" s="246" t="s">
        <v>50</v>
      </c>
      <c r="E55" s="36" t="s">
        <v>54</v>
      </c>
      <c r="F55" s="41" t="s">
        <v>283</v>
      </c>
      <c r="G55" s="45" t="s">
        <v>126</v>
      </c>
      <c r="H55" s="143">
        <v>9.881</v>
      </c>
      <c r="I55" s="143">
        <v>9.881</v>
      </c>
    </row>
    <row r="56" spans="1:9" ht="13.5">
      <c r="A56" s="282"/>
      <c r="B56" s="50" t="s">
        <v>100</v>
      </c>
      <c r="C56" s="233" t="s">
        <v>174</v>
      </c>
      <c r="D56" s="205" t="s">
        <v>50</v>
      </c>
      <c r="E56" s="81" t="s">
        <v>63</v>
      </c>
      <c r="F56" s="55"/>
      <c r="G56" s="55"/>
      <c r="H56" s="218">
        <f aca="true" t="shared" si="1" ref="H56:I59">H57</f>
        <v>1</v>
      </c>
      <c r="I56" s="255">
        <f t="shared" si="1"/>
        <v>1</v>
      </c>
    </row>
    <row r="57" spans="1:9" ht="26.25">
      <c r="A57" s="282"/>
      <c r="B57" s="51" t="s">
        <v>266</v>
      </c>
      <c r="C57" s="230" t="s">
        <v>174</v>
      </c>
      <c r="D57" s="233" t="s">
        <v>50</v>
      </c>
      <c r="E57" s="41" t="s">
        <v>63</v>
      </c>
      <c r="F57" s="41" t="s">
        <v>267</v>
      </c>
      <c r="G57" s="55"/>
      <c r="H57" s="144">
        <f t="shared" si="1"/>
        <v>1</v>
      </c>
      <c r="I57" s="222">
        <f t="shared" si="1"/>
        <v>1</v>
      </c>
    </row>
    <row r="58" spans="1:9" ht="12.75">
      <c r="A58" s="282"/>
      <c r="B58" s="51" t="s">
        <v>268</v>
      </c>
      <c r="C58" s="230" t="s">
        <v>174</v>
      </c>
      <c r="D58" s="233" t="s">
        <v>50</v>
      </c>
      <c r="E58" s="41" t="s">
        <v>63</v>
      </c>
      <c r="F58" s="41" t="s">
        <v>269</v>
      </c>
      <c r="G58" s="55"/>
      <c r="H58" s="144">
        <f t="shared" si="1"/>
        <v>1</v>
      </c>
      <c r="I58" s="222">
        <f t="shared" si="1"/>
        <v>1</v>
      </c>
    </row>
    <row r="59" spans="1:9" ht="12.75">
      <c r="A59" s="282"/>
      <c r="B59" s="51" t="s">
        <v>284</v>
      </c>
      <c r="C59" s="233" t="s">
        <v>174</v>
      </c>
      <c r="D59" s="233" t="s">
        <v>50</v>
      </c>
      <c r="E59" s="41" t="s">
        <v>63</v>
      </c>
      <c r="F59" s="41" t="s">
        <v>285</v>
      </c>
      <c r="G59" s="41"/>
      <c r="H59" s="143">
        <f t="shared" si="1"/>
        <v>1</v>
      </c>
      <c r="I59" s="222">
        <f t="shared" si="1"/>
        <v>1</v>
      </c>
    </row>
    <row r="60" spans="1:9" ht="12.75">
      <c r="A60" s="282"/>
      <c r="B60" s="51" t="s">
        <v>159</v>
      </c>
      <c r="C60" s="233" t="s">
        <v>174</v>
      </c>
      <c r="D60" s="233" t="s">
        <v>50</v>
      </c>
      <c r="E60" s="41" t="s">
        <v>63</v>
      </c>
      <c r="F60" s="41" t="s">
        <v>285</v>
      </c>
      <c r="G60" s="41" t="s">
        <v>122</v>
      </c>
      <c r="H60" s="143">
        <v>1</v>
      </c>
      <c r="I60" s="222">
        <v>1</v>
      </c>
    </row>
    <row r="61" spans="1:9" ht="13.5">
      <c r="A61" s="282"/>
      <c r="B61" s="50" t="s">
        <v>36</v>
      </c>
      <c r="C61" s="233" t="s">
        <v>174</v>
      </c>
      <c r="D61" s="205" t="s">
        <v>50</v>
      </c>
      <c r="E61" s="81" t="s">
        <v>55</v>
      </c>
      <c r="F61" s="41"/>
      <c r="G61" s="41"/>
      <c r="H61" s="144">
        <f>H63</f>
        <v>310.82847</v>
      </c>
      <c r="I61" s="257">
        <f>I63</f>
        <v>238.52786</v>
      </c>
    </row>
    <row r="62" spans="1:9" ht="26.25">
      <c r="A62" s="282"/>
      <c r="B62" s="51" t="s">
        <v>266</v>
      </c>
      <c r="C62" s="230" t="s">
        <v>174</v>
      </c>
      <c r="D62" s="233" t="s">
        <v>50</v>
      </c>
      <c r="E62" s="41" t="s">
        <v>55</v>
      </c>
      <c r="F62" s="41" t="s">
        <v>267</v>
      </c>
      <c r="G62" s="41"/>
      <c r="H62" s="143">
        <f>H63</f>
        <v>310.82847</v>
      </c>
      <c r="I62" s="149">
        <f>I63</f>
        <v>238.52786</v>
      </c>
    </row>
    <row r="63" spans="1:9" ht="12.75">
      <c r="A63" s="282"/>
      <c r="B63" s="51" t="s">
        <v>268</v>
      </c>
      <c r="C63" s="230" t="s">
        <v>174</v>
      </c>
      <c r="D63" s="233" t="s">
        <v>50</v>
      </c>
      <c r="E63" s="41" t="s">
        <v>55</v>
      </c>
      <c r="F63" s="41" t="s">
        <v>269</v>
      </c>
      <c r="G63" s="41"/>
      <c r="H63" s="143">
        <f>H64</f>
        <v>310.82847</v>
      </c>
      <c r="I63" s="222">
        <f>I64</f>
        <v>238.52786</v>
      </c>
    </row>
    <row r="64" spans="1:9" ht="20.25" customHeight="1">
      <c r="A64" s="282"/>
      <c r="B64" s="51" t="s">
        <v>286</v>
      </c>
      <c r="C64" s="233" t="s">
        <v>174</v>
      </c>
      <c r="D64" s="233" t="s">
        <v>50</v>
      </c>
      <c r="E64" s="41" t="s">
        <v>55</v>
      </c>
      <c r="F64" s="41" t="s">
        <v>287</v>
      </c>
      <c r="G64" s="41"/>
      <c r="H64" s="143">
        <f>H65+H66</f>
        <v>310.82847</v>
      </c>
      <c r="I64" s="222">
        <f>I65+I66</f>
        <v>238.52786</v>
      </c>
    </row>
    <row r="65" spans="1:9" ht="24.75" customHeight="1">
      <c r="A65" s="282"/>
      <c r="B65" s="51" t="s">
        <v>288</v>
      </c>
      <c r="C65" s="233" t="s">
        <v>174</v>
      </c>
      <c r="D65" s="233" t="s">
        <v>50</v>
      </c>
      <c r="E65" s="41" t="s">
        <v>55</v>
      </c>
      <c r="F65" s="41" t="s">
        <v>287</v>
      </c>
      <c r="G65" s="41" t="s">
        <v>153</v>
      </c>
      <c r="H65" s="143">
        <v>238.73155</v>
      </c>
      <c r="I65" s="143">
        <v>183.20113</v>
      </c>
    </row>
    <row r="66" spans="1:9" ht="38.25" customHeight="1">
      <c r="A66" s="282"/>
      <c r="B66" s="51" t="s">
        <v>289</v>
      </c>
      <c r="C66" s="233" t="s">
        <v>174</v>
      </c>
      <c r="D66" s="233" t="s">
        <v>50</v>
      </c>
      <c r="E66" s="41" t="s">
        <v>55</v>
      </c>
      <c r="F66" s="41" t="s">
        <v>287</v>
      </c>
      <c r="G66" s="41" t="s">
        <v>290</v>
      </c>
      <c r="H66" s="143">
        <v>72.09692</v>
      </c>
      <c r="I66" s="143">
        <v>55.32673</v>
      </c>
    </row>
    <row r="67" spans="1:9" ht="26.25" hidden="1">
      <c r="A67" s="282"/>
      <c r="B67" s="51" t="s">
        <v>168</v>
      </c>
      <c r="C67" s="233" t="s">
        <v>174</v>
      </c>
      <c r="D67" s="233" t="s">
        <v>50</v>
      </c>
      <c r="E67" s="41" t="s">
        <v>55</v>
      </c>
      <c r="F67" s="41" t="s">
        <v>287</v>
      </c>
      <c r="G67" s="41" t="s">
        <v>119</v>
      </c>
      <c r="H67" s="143"/>
      <c r="I67" s="222"/>
    </row>
    <row r="68" spans="1:9" ht="52.5" hidden="1">
      <c r="A68" s="282"/>
      <c r="B68" s="102" t="s">
        <v>291</v>
      </c>
      <c r="C68" s="103" t="s">
        <v>174</v>
      </c>
      <c r="D68" s="103" t="s">
        <v>50</v>
      </c>
      <c r="E68" s="103" t="s">
        <v>55</v>
      </c>
      <c r="F68" s="103" t="s">
        <v>292</v>
      </c>
      <c r="G68" s="104"/>
      <c r="H68" s="143">
        <f>H69+H70</f>
        <v>0</v>
      </c>
      <c r="I68" s="222">
        <f>I69+I70</f>
        <v>0</v>
      </c>
    </row>
    <row r="69" spans="1:9" ht="26.25" hidden="1">
      <c r="A69" s="282"/>
      <c r="B69" s="51" t="s">
        <v>168</v>
      </c>
      <c r="C69" s="103" t="s">
        <v>174</v>
      </c>
      <c r="D69" s="103" t="s">
        <v>50</v>
      </c>
      <c r="E69" s="103" t="s">
        <v>55</v>
      </c>
      <c r="F69" s="103" t="s">
        <v>292</v>
      </c>
      <c r="G69" s="103" t="s">
        <v>119</v>
      </c>
      <c r="H69" s="144"/>
      <c r="I69" s="258"/>
    </row>
    <row r="70" spans="1:9" ht="12.75" hidden="1">
      <c r="A70" s="282"/>
      <c r="B70" s="51" t="s">
        <v>169</v>
      </c>
      <c r="C70" s="103" t="s">
        <v>174</v>
      </c>
      <c r="D70" s="103" t="s">
        <v>50</v>
      </c>
      <c r="E70" s="103" t="s">
        <v>55</v>
      </c>
      <c r="F70" s="103" t="s">
        <v>292</v>
      </c>
      <c r="G70" s="103" t="s">
        <v>160</v>
      </c>
      <c r="H70" s="144"/>
      <c r="I70" s="258"/>
    </row>
    <row r="71" spans="1:9" ht="39" hidden="1">
      <c r="A71" s="282"/>
      <c r="B71" s="51" t="s">
        <v>293</v>
      </c>
      <c r="C71" s="32">
        <v>991</v>
      </c>
      <c r="D71" s="41" t="s">
        <v>50</v>
      </c>
      <c r="E71" s="41" t="s">
        <v>55</v>
      </c>
      <c r="F71" s="41" t="s">
        <v>294</v>
      </c>
      <c r="G71" s="41"/>
      <c r="H71" s="144">
        <f>H72</f>
        <v>0</v>
      </c>
      <c r="I71" s="222">
        <f>I72</f>
        <v>0</v>
      </c>
    </row>
    <row r="72" spans="1:9" ht="12.75" hidden="1">
      <c r="A72" s="282"/>
      <c r="B72" s="51" t="s">
        <v>32</v>
      </c>
      <c r="C72" s="32">
        <v>991</v>
      </c>
      <c r="D72" s="41" t="s">
        <v>50</v>
      </c>
      <c r="E72" s="41" t="s">
        <v>55</v>
      </c>
      <c r="F72" s="41" t="s">
        <v>294</v>
      </c>
      <c r="G72" s="41" t="s">
        <v>126</v>
      </c>
      <c r="H72" s="143">
        <v>0</v>
      </c>
      <c r="I72" s="222">
        <v>0</v>
      </c>
    </row>
    <row r="73" spans="1:9" s="185" customFormat="1" ht="15">
      <c r="A73" s="282"/>
      <c r="B73" s="186" t="s">
        <v>56</v>
      </c>
      <c r="C73" s="181">
        <v>991</v>
      </c>
      <c r="D73" s="187" t="s">
        <v>52</v>
      </c>
      <c r="E73" s="187"/>
      <c r="F73" s="188"/>
      <c r="G73" s="189"/>
      <c r="H73" s="223">
        <f aca="true" t="shared" si="2" ref="H73:I76">H74</f>
        <v>150.8</v>
      </c>
      <c r="I73" s="259">
        <f t="shared" si="2"/>
        <v>156.2</v>
      </c>
    </row>
    <row r="74" spans="1:9" ht="15">
      <c r="A74" s="282"/>
      <c r="B74" s="53" t="s">
        <v>37</v>
      </c>
      <c r="C74" s="30">
        <v>991</v>
      </c>
      <c r="D74" s="36" t="s">
        <v>52</v>
      </c>
      <c r="E74" s="36" t="s">
        <v>57</v>
      </c>
      <c r="F74" s="41"/>
      <c r="G74" s="45"/>
      <c r="H74" s="222">
        <f t="shared" si="2"/>
        <v>150.8</v>
      </c>
      <c r="I74" s="222">
        <f t="shared" si="2"/>
        <v>156.2</v>
      </c>
    </row>
    <row r="75" spans="1:9" ht="26.25">
      <c r="A75" s="282"/>
      <c r="B75" s="51" t="s">
        <v>266</v>
      </c>
      <c r="C75" s="28" t="s">
        <v>174</v>
      </c>
      <c r="D75" s="36" t="s">
        <v>52</v>
      </c>
      <c r="E75" s="36" t="s">
        <v>57</v>
      </c>
      <c r="F75" s="41" t="s">
        <v>267</v>
      </c>
      <c r="G75" s="45"/>
      <c r="H75" s="222">
        <f t="shared" si="2"/>
        <v>150.8</v>
      </c>
      <c r="I75" s="222">
        <f t="shared" si="2"/>
        <v>156.2</v>
      </c>
    </row>
    <row r="76" spans="1:9" ht="15">
      <c r="A76" s="282"/>
      <c r="B76" s="51" t="s">
        <v>268</v>
      </c>
      <c r="C76" s="28" t="s">
        <v>174</v>
      </c>
      <c r="D76" s="36" t="s">
        <v>52</v>
      </c>
      <c r="E76" s="36" t="s">
        <v>57</v>
      </c>
      <c r="F76" s="41" t="s">
        <v>269</v>
      </c>
      <c r="G76" s="45"/>
      <c r="H76" s="222">
        <f t="shared" si="2"/>
        <v>150.8</v>
      </c>
      <c r="I76" s="222">
        <f t="shared" si="2"/>
        <v>156.2</v>
      </c>
    </row>
    <row r="77" spans="1:9" ht="27" customHeight="1">
      <c r="A77" s="282"/>
      <c r="B77" s="54" t="s">
        <v>123</v>
      </c>
      <c r="C77" s="30">
        <v>991</v>
      </c>
      <c r="D77" s="36" t="s">
        <v>52</v>
      </c>
      <c r="E77" s="36" t="s">
        <v>57</v>
      </c>
      <c r="F77" s="41" t="s">
        <v>295</v>
      </c>
      <c r="G77" s="45"/>
      <c r="H77" s="143">
        <f>H78+H79+H80+H81+H82</f>
        <v>150.8</v>
      </c>
      <c r="I77" s="143">
        <f>I78+I79+I80+I81+I82</f>
        <v>156.2</v>
      </c>
    </row>
    <row r="78" spans="1:9" ht="42" customHeight="1">
      <c r="A78" s="282"/>
      <c r="B78" s="51" t="s">
        <v>272</v>
      </c>
      <c r="C78" s="30">
        <v>991</v>
      </c>
      <c r="D78" s="36" t="s">
        <v>52</v>
      </c>
      <c r="E78" s="36" t="s">
        <v>57</v>
      </c>
      <c r="F78" s="41" t="s">
        <v>295</v>
      </c>
      <c r="G78" s="104" t="s">
        <v>113</v>
      </c>
      <c r="H78" s="222">
        <v>92.1024</v>
      </c>
      <c r="I78" s="222">
        <v>92.1024</v>
      </c>
    </row>
    <row r="79" spans="1:9" ht="42" customHeight="1">
      <c r="A79" s="282"/>
      <c r="B79" s="51" t="s">
        <v>273</v>
      </c>
      <c r="C79" s="30">
        <v>991</v>
      </c>
      <c r="D79" s="36" t="s">
        <v>52</v>
      </c>
      <c r="E79" s="36" t="s">
        <v>57</v>
      </c>
      <c r="F79" s="41" t="s">
        <v>295</v>
      </c>
      <c r="G79" s="104" t="s">
        <v>274</v>
      </c>
      <c r="H79" s="222">
        <v>27.81492</v>
      </c>
      <c r="I79" s="222">
        <v>27.81492</v>
      </c>
    </row>
    <row r="80" spans="1:9" ht="29.25" customHeight="1" hidden="1">
      <c r="A80" s="282"/>
      <c r="B80" s="51" t="s">
        <v>114</v>
      </c>
      <c r="C80" s="30">
        <v>991</v>
      </c>
      <c r="D80" s="36" t="s">
        <v>52</v>
      </c>
      <c r="E80" s="36" t="s">
        <v>57</v>
      </c>
      <c r="F80" s="41" t="s">
        <v>295</v>
      </c>
      <c r="G80" s="45" t="s">
        <v>118</v>
      </c>
      <c r="H80" s="222"/>
      <c r="I80" s="222"/>
    </row>
    <row r="81" spans="1:9" ht="28.5" customHeight="1" hidden="1">
      <c r="A81" s="282"/>
      <c r="B81" s="51" t="s">
        <v>168</v>
      </c>
      <c r="C81" s="30">
        <v>991</v>
      </c>
      <c r="D81" s="36" t="s">
        <v>52</v>
      </c>
      <c r="E81" s="36" t="s">
        <v>57</v>
      </c>
      <c r="F81" s="41" t="s">
        <v>295</v>
      </c>
      <c r="G81" s="45" t="s">
        <v>119</v>
      </c>
      <c r="H81" s="222"/>
      <c r="I81" s="222"/>
    </row>
    <row r="82" spans="1:9" ht="20.25" customHeight="1">
      <c r="A82" s="282"/>
      <c r="B82" s="51" t="s">
        <v>356</v>
      </c>
      <c r="C82" s="30">
        <v>991</v>
      </c>
      <c r="D82" s="36" t="s">
        <v>52</v>
      </c>
      <c r="E82" s="36" t="s">
        <v>57</v>
      </c>
      <c r="F82" s="41" t="s">
        <v>295</v>
      </c>
      <c r="G82" s="45" t="s">
        <v>119</v>
      </c>
      <c r="H82" s="222">
        <v>30.88268</v>
      </c>
      <c r="I82" s="222">
        <v>36.28268</v>
      </c>
    </row>
    <row r="83" spans="1:9" s="185" customFormat="1" ht="26.25" hidden="1">
      <c r="A83" s="282"/>
      <c r="B83" s="180" t="s">
        <v>38</v>
      </c>
      <c r="C83" s="190">
        <v>991</v>
      </c>
      <c r="D83" s="191" t="s">
        <v>57</v>
      </c>
      <c r="E83" s="191"/>
      <c r="F83" s="192"/>
      <c r="G83" s="193"/>
      <c r="H83" s="260">
        <f>H90</f>
        <v>0</v>
      </c>
      <c r="I83" s="259">
        <f>I90</f>
        <v>0</v>
      </c>
    </row>
    <row r="84" spans="1:9" ht="38.25" customHeight="1" hidden="1">
      <c r="A84" s="282"/>
      <c r="B84" s="50" t="s">
        <v>124</v>
      </c>
      <c r="C84" s="30">
        <v>991</v>
      </c>
      <c r="D84" s="36" t="s">
        <v>57</v>
      </c>
      <c r="E84" s="36" t="s">
        <v>58</v>
      </c>
      <c r="F84" s="41"/>
      <c r="G84" s="45"/>
      <c r="H84" s="218">
        <f>H85</f>
        <v>42</v>
      </c>
      <c r="I84" s="261"/>
    </row>
    <row r="85" spans="1:9" ht="51" customHeight="1" hidden="1">
      <c r="A85" s="282"/>
      <c r="B85" s="51" t="s">
        <v>152</v>
      </c>
      <c r="C85" s="30">
        <v>991</v>
      </c>
      <c r="D85" s="36" t="s">
        <v>57</v>
      </c>
      <c r="E85" s="36" t="s">
        <v>58</v>
      </c>
      <c r="F85" s="41" t="s">
        <v>156</v>
      </c>
      <c r="G85" s="45"/>
      <c r="H85" s="219">
        <f>H86</f>
        <v>42</v>
      </c>
      <c r="I85" s="261"/>
    </row>
    <row r="86" spans="1:9" ht="42" customHeight="1" hidden="1">
      <c r="A86" s="282"/>
      <c r="B86" s="51" t="s">
        <v>166</v>
      </c>
      <c r="C86" s="30">
        <v>991</v>
      </c>
      <c r="D86" s="36" t="s">
        <v>57</v>
      </c>
      <c r="E86" s="36" t="s">
        <v>58</v>
      </c>
      <c r="F86" s="41" t="s">
        <v>156</v>
      </c>
      <c r="G86" s="45" t="s">
        <v>113</v>
      </c>
      <c r="H86" s="219">
        <v>42</v>
      </c>
      <c r="I86" s="261"/>
    </row>
    <row r="87" spans="1:9" ht="39.75" customHeight="1" hidden="1">
      <c r="A87" s="282"/>
      <c r="B87" s="51" t="s">
        <v>167</v>
      </c>
      <c r="C87" s="30">
        <v>991</v>
      </c>
      <c r="D87" s="36" t="s">
        <v>57</v>
      </c>
      <c r="E87" s="36" t="s">
        <v>58</v>
      </c>
      <c r="F87" s="41" t="s">
        <v>156</v>
      </c>
      <c r="G87" s="45" t="s">
        <v>117</v>
      </c>
      <c r="H87" s="144">
        <f>H88+H90+H92</f>
        <v>0</v>
      </c>
      <c r="I87" s="222"/>
    </row>
    <row r="88" spans="1:9" ht="25.5" customHeight="1" hidden="1">
      <c r="A88" s="282"/>
      <c r="B88" s="51" t="s">
        <v>114</v>
      </c>
      <c r="C88" s="30">
        <v>991</v>
      </c>
      <c r="D88" s="36" t="s">
        <v>57</v>
      </c>
      <c r="E88" s="36" t="s">
        <v>58</v>
      </c>
      <c r="F88" s="41" t="s">
        <v>156</v>
      </c>
      <c r="G88" s="45" t="s">
        <v>118</v>
      </c>
      <c r="H88" s="143">
        <f>H89</f>
        <v>0</v>
      </c>
      <c r="I88" s="222"/>
    </row>
    <row r="89" spans="1:9" ht="38.25" customHeight="1" hidden="1">
      <c r="A89" s="282"/>
      <c r="B89" s="51" t="s">
        <v>168</v>
      </c>
      <c r="C89" s="30">
        <v>991</v>
      </c>
      <c r="D89" s="36" t="s">
        <v>57</v>
      </c>
      <c r="E89" s="36" t="s">
        <v>58</v>
      </c>
      <c r="F89" s="41" t="s">
        <v>156</v>
      </c>
      <c r="G89" s="45" t="s">
        <v>119</v>
      </c>
      <c r="H89" s="143">
        <v>0</v>
      </c>
      <c r="I89" s="222"/>
    </row>
    <row r="90" spans="1:9" ht="45" customHeight="1" hidden="1">
      <c r="A90" s="282"/>
      <c r="B90" s="50" t="s">
        <v>382</v>
      </c>
      <c r="C90" s="30">
        <v>991</v>
      </c>
      <c r="D90" s="36" t="s">
        <v>57</v>
      </c>
      <c r="E90" s="36" t="s">
        <v>62</v>
      </c>
      <c r="F90" s="41"/>
      <c r="G90" s="45"/>
      <c r="H90" s="143">
        <f aca="true" t="shared" si="3" ref="H90:I92">H91</f>
        <v>0</v>
      </c>
      <c r="I90" s="222">
        <f t="shared" si="3"/>
        <v>0</v>
      </c>
    </row>
    <row r="91" spans="1:9" ht="26.25" hidden="1">
      <c r="A91" s="282"/>
      <c r="B91" s="51" t="s">
        <v>266</v>
      </c>
      <c r="C91" s="28" t="s">
        <v>174</v>
      </c>
      <c r="D91" s="36" t="s">
        <v>57</v>
      </c>
      <c r="E91" s="36" t="s">
        <v>62</v>
      </c>
      <c r="F91" s="41" t="s">
        <v>267</v>
      </c>
      <c r="G91" s="45"/>
      <c r="H91" s="143">
        <f t="shared" si="3"/>
        <v>0</v>
      </c>
      <c r="I91" s="222">
        <f t="shared" si="3"/>
        <v>0</v>
      </c>
    </row>
    <row r="92" spans="1:9" ht="15" hidden="1">
      <c r="A92" s="282"/>
      <c r="B92" s="51" t="s">
        <v>268</v>
      </c>
      <c r="C92" s="28" t="s">
        <v>174</v>
      </c>
      <c r="D92" s="36" t="s">
        <v>57</v>
      </c>
      <c r="E92" s="36" t="s">
        <v>62</v>
      </c>
      <c r="F92" s="41" t="s">
        <v>269</v>
      </c>
      <c r="G92" s="45"/>
      <c r="H92" s="143">
        <f t="shared" si="3"/>
        <v>0</v>
      </c>
      <c r="I92" s="143">
        <f t="shared" si="3"/>
        <v>0</v>
      </c>
    </row>
    <row r="93" spans="1:9" ht="15" hidden="1">
      <c r="A93" s="282"/>
      <c r="B93" s="51" t="s">
        <v>284</v>
      </c>
      <c r="C93" s="30">
        <v>991</v>
      </c>
      <c r="D93" s="36" t="s">
        <v>57</v>
      </c>
      <c r="E93" s="36" t="s">
        <v>62</v>
      </c>
      <c r="F93" s="41" t="s">
        <v>285</v>
      </c>
      <c r="G93" s="45"/>
      <c r="H93" s="143">
        <f>H94+H95</f>
        <v>0</v>
      </c>
      <c r="I93" s="222">
        <f>I94+I95</f>
        <v>0</v>
      </c>
    </row>
    <row r="94" spans="1:9" ht="26.25" hidden="1">
      <c r="A94" s="282"/>
      <c r="B94" s="51" t="s">
        <v>114</v>
      </c>
      <c r="C94" s="30">
        <v>991</v>
      </c>
      <c r="D94" s="36" t="s">
        <v>57</v>
      </c>
      <c r="E94" s="36" t="s">
        <v>62</v>
      </c>
      <c r="F94" s="41" t="s">
        <v>285</v>
      </c>
      <c r="G94" s="45" t="s">
        <v>118</v>
      </c>
      <c r="H94" s="221"/>
      <c r="I94" s="258"/>
    </row>
    <row r="95" spans="1:9" ht="15" hidden="1">
      <c r="A95" s="282"/>
      <c r="B95" s="51" t="s">
        <v>356</v>
      </c>
      <c r="C95" s="30">
        <v>991</v>
      </c>
      <c r="D95" s="36" t="s">
        <v>57</v>
      </c>
      <c r="E95" s="36" t="s">
        <v>62</v>
      </c>
      <c r="F95" s="41" t="s">
        <v>285</v>
      </c>
      <c r="G95" s="45" t="s">
        <v>119</v>
      </c>
      <c r="H95" s="144">
        <v>0</v>
      </c>
      <c r="I95" s="144">
        <v>0</v>
      </c>
    </row>
    <row r="96" spans="1:9" s="185" customFormat="1" ht="15" hidden="1">
      <c r="A96" s="282"/>
      <c r="B96" s="180" t="s">
        <v>102</v>
      </c>
      <c r="C96" s="190">
        <v>991</v>
      </c>
      <c r="D96" s="191" t="s">
        <v>53</v>
      </c>
      <c r="E96" s="191"/>
      <c r="F96" s="192"/>
      <c r="G96" s="193"/>
      <c r="H96" s="223">
        <f>H97+H102</f>
        <v>0</v>
      </c>
      <c r="I96" s="259">
        <f>I97+I102</f>
        <v>0</v>
      </c>
    </row>
    <row r="97" spans="1:9" ht="12.75" hidden="1">
      <c r="A97" s="282"/>
      <c r="B97" s="50" t="s">
        <v>298</v>
      </c>
      <c r="C97" s="107">
        <v>991</v>
      </c>
      <c r="D97" s="107" t="s">
        <v>53</v>
      </c>
      <c r="E97" s="108" t="s">
        <v>50</v>
      </c>
      <c r="F97" s="108"/>
      <c r="G97" s="109"/>
      <c r="H97" s="143">
        <f aca="true" t="shared" si="4" ref="H97:I100">H98</f>
        <v>0</v>
      </c>
      <c r="I97" s="222">
        <f t="shared" si="4"/>
        <v>0</v>
      </c>
    </row>
    <row r="98" spans="1:9" ht="26.25" hidden="1">
      <c r="A98" s="282"/>
      <c r="B98" s="51" t="s">
        <v>266</v>
      </c>
      <c r="C98" s="28" t="s">
        <v>174</v>
      </c>
      <c r="D98" s="107" t="s">
        <v>53</v>
      </c>
      <c r="E98" s="108" t="s">
        <v>50</v>
      </c>
      <c r="F98" s="41" t="s">
        <v>267</v>
      </c>
      <c r="G98" s="109"/>
      <c r="H98" s="207">
        <f t="shared" si="4"/>
        <v>0</v>
      </c>
      <c r="I98" s="222">
        <f t="shared" si="4"/>
        <v>0</v>
      </c>
    </row>
    <row r="99" spans="1:9" ht="13.5" hidden="1">
      <c r="A99" s="282"/>
      <c r="B99" s="51" t="s">
        <v>268</v>
      </c>
      <c r="C99" s="28" t="s">
        <v>174</v>
      </c>
      <c r="D99" s="107" t="s">
        <v>53</v>
      </c>
      <c r="E99" s="108" t="s">
        <v>50</v>
      </c>
      <c r="F99" s="41" t="s">
        <v>269</v>
      </c>
      <c r="G99" s="109"/>
      <c r="H99" s="207">
        <f t="shared" si="4"/>
        <v>0</v>
      </c>
      <c r="I99" s="222">
        <f t="shared" si="4"/>
        <v>0</v>
      </c>
    </row>
    <row r="100" spans="1:9" ht="13.5" hidden="1">
      <c r="A100" s="282"/>
      <c r="B100" s="51" t="s">
        <v>284</v>
      </c>
      <c r="C100" s="107">
        <v>991</v>
      </c>
      <c r="D100" s="107" t="s">
        <v>53</v>
      </c>
      <c r="E100" s="108" t="s">
        <v>50</v>
      </c>
      <c r="F100" s="108" t="s">
        <v>285</v>
      </c>
      <c r="G100" s="109" t="s">
        <v>65</v>
      </c>
      <c r="H100" s="207">
        <f t="shared" si="4"/>
        <v>0</v>
      </c>
      <c r="I100" s="222">
        <f t="shared" si="4"/>
        <v>0</v>
      </c>
    </row>
    <row r="101" spans="1:9" ht="26.25" hidden="1">
      <c r="A101" s="282"/>
      <c r="B101" s="51" t="s">
        <v>168</v>
      </c>
      <c r="C101" s="110">
        <v>991</v>
      </c>
      <c r="D101" s="107" t="s">
        <v>53</v>
      </c>
      <c r="E101" s="111" t="s">
        <v>50</v>
      </c>
      <c r="F101" s="108" t="s">
        <v>285</v>
      </c>
      <c r="G101" s="110">
        <v>244</v>
      </c>
      <c r="H101" s="207"/>
      <c r="I101" s="222"/>
    </row>
    <row r="102" spans="1:9" s="5" customFormat="1" ht="15" hidden="1">
      <c r="A102" s="282"/>
      <c r="B102" s="50" t="s">
        <v>104</v>
      </c>
      <c r="C102" s="114">
        <v>991</v>
      </c>
      <c r="D102" s="164" t="s">
        <v>53</v>
      </c>
      <c r="E102" s="164" t="s">
        <v>58</v>
      </c>
      <c r="F102" s="165"/>
      <c r="G102" s="198"/>
      <c r="H102" s="208">
        <f aca="true" t="shared" si="5" ref="H102:I105">H103</f>
        <v>0</v>
      </c>
      <c r="I102" s="255">
        <f t="shared" si="5"/>
        <v>0</v>
      </c>
    </row>
    <row r="103" spans="1:9" ht="26.25" hidden="1">
      <c r="A103" s="282"/>
      <c r="B103" s="51" t="s">
        <v>266</v>
      </c>
      <c r="C103" s="28" t="s">
        <v>174</v>
      </c>
      <c r="D103" s="112" t="s">
        <v>53</v>
      </c>
      <c r="E103" s="112" t="s">
        <v>58</v>
      </c>
      <c r="F103" s="41" t="s">
        <v>267</v>
      </c>
      <c r="G103" s="113"/>
      <c r="H103" s="207">
        <f t="shared" si="5"/>
        <v>0</v>
      </c>
      <c r="I103" s="222">
        <f t="shared" si="5"/>
        <v>0</v>
      </c>
    </row>
    <row r="104" spans="1:9" ht="15" hidden="1">
      <c r="A104" s="282"/>
      <c r="B104" s="51" t="s">
        <v>268</v>
      </c>
      <c r="C104" s="28" t="s">
        <v>174</v>
      </c>
      <c r="D104" s="112" t="s">
        <v>53</v>
      </c>
      <c r="E104" s="112" t="s">
        <v>58</v>
      </c>
      <c r="F104" s="41" t="s">
        <v>269</v>
      </c>
      <c r="G104" s="113"/>
      <c r="H104" s="207">
        <f t="shared" si="5"/>
        <v>0</v>
      </c>
      <c r="I104" s="207">
        <f t="shared" si="5"/>
        <v>0</v>
      </c>
    </row>
    <row r="105" spans="1:9" ht="68.25" customHeight="1" hidden="1">
      <c r="A105" s="282"/>
      <c r="B105" s="51" t="s">
        <v>299</v>
      </c>
      <c r="C105" s="32">
        <v>991</v>
      </c>
      <c r="D105" s="112" t="s">
        <v>53</v>
      </c>
      <c r="E105" s="112" t="s">
        <v>58</v>
      </c>
      <c r="F105" s="111" t="s">
        <v>300</v>
      </c>
      <c r="G105" s="115"/>
      <c r="H105" s="143">
        <f t="shared" si="5"/>
        <v>0</v>
      </c>
      <c r="I105" s="222">
        <f>I106</f>
        <v>0</v>
      </c>
    </row>
    <row r="106" spans="1:9" ht="15" hidden="1">
      <c r="A106" s="282"/>
      <c r="B106" s="51" t="s">
        <v>356</v>
      </c>
      <c r="C106" s="32">
        <v>991</v>
      </c>
      <c r="D106" s="112" t="s">
        <v>53</v>
      </c>
      <c r="E106" s="112" t="s">
        <v>58</v>
      </c>
      <c r="F106" s="111" t="s">
        <v>300</v>
      </c>
      <c r="G106" s="115">
        <v>244</v>
      </c>
      <c r="H106" s="207">
        <v>0</v>
      </c>
      <c r="I106" s="207">
        <v>0</v>
      </c>
    </row>
    <row r="107" spans="1:9" ht="27.75" customHeight="1" hidden="1">
      <c r="A107" s="282"/>
      <c r="B107" s="50" t="s">
        <v>211</v>
      </c>
      <c r="C107" s="32">
        <v>991</v>
      </c>
      <c r="D107" s="112" t="s">
        <v>53</v>
      </c>
      <c r="E107" s="112">
        <v>12</v>
      </c>
      <c r="F107" s="111"/>
      <c r="G107" s="115"/>
      <c r="H107" s="143"/>
      <c r="I107" s="258"/>
    </row>
    <row r="108" spans="1:9" ht="26.25" hidden="1">
      <c r="A108" s="282"/>
      <c r="B108" s="51" t="s">
        <v>266</v>
      </c>
      <c r="C108" s="32">
        <v>991</v>
      </c>
      <c r="D108" s="112" t="s">
        <v>53</v>
      </c>
      <c r="E108" s="112">
        <v>12</v>
      </c>
      <c r="F108" s="41" t="s">
        <v>267</v>
      </c>
      <c r="G108" s="115"/>
      <c r="H108" s="215">
        <f>H109</f>
        <v>0</v>
      </c>
      <c r="I108" s="258"/>
    </row>
    <row r="109" spans="1:9" ht="15" hidden="1">
      <c r="A109" s="282"/>
      <c r="B109" s="51" t="s">
        <v>268</v>
      </c>
      <c r="C109" s="32">
        <v>991</v>
      </c>
      <c r="D109" s="112" t="s">
        <v>53</v>
      </c>
      <c r="E109" s="112">
        <v>12</v>
      </c>
      <c r="F109" s="41" t="s">
        <v>269</v>
      </c>
      <c r="G109" s="115"/>
      <c r="H109" s="215">
        <f>H110</f>
        <v>0</v>
      </c>
      <c r="I109" s="258"/>
    </row>
    <row r="110" spans="1:9" ht="15" hidden="1">
      <c r="A110" s="282"/>
      <c r="B110" s="101" t="s">
        <v>284</v>
      </c>
      <c r="C110" s="32">
        <v>991</v>
      </c>
      <c r="D110" s="112" t="s">
        <v>53</v>
      </c>
      <c r="E110" s="112">
        <v>12</v>
      </c>
      <c r="F110" s="111" t="s">
        <v>285</v>
      </c>
      <c r="G110" s="115"/>
      <c r="H110" s="215">
        <f>H111</f>
        <v>0</v>
      </c>
      <c r="I110" s="258"/>
    </row>
    <row r="111" spans="1:9" ht="26.25" hidden="1">
      <c r="A111" s="282"/>
      <c r="B111" s="51" t="s">
        <v>168</v>
      </c>
      <c r="C111" s="32">
        <v>991</v>
      </c>
      <c r="D111" s="112" t="s">
        <v>53</v>
      </c>
      <c r="E111" s="112">
        <v>12</v>
      </c>
      <c r="F111" s="111" t="s">
        <v>285</v>
      </c>
      <c r="G111" s="115">
        <v>244</v>
      </c>
      <c r="H111" s="215"/>
      <c r="I111" s="258"/>
    </row>
    <row r="112" spans="1:9" s="185" customFormat="1" ht="15">
      <c r="A112" s="282"/>
      <c r="B112" s="180" t="s">
        <v>59</v>
      </c>
      <c r="C112" s="190">
        <v>991</v>
      </c>
      <c r="D112" s="191" t="s">
        <v>60</v>
      </c>
      <c r="E112" s="191"/>
      <c r="F112" s="194"/>
      <c r="G112" s="193"/>
      <c r="H112" s="260">
        <f>H113</f>
        <v>42.4</v>
      </c>
      <c r="I112" s="224">
        <f>I113+I122</f>
        <v>42.4</v>
      </c>
    </row>
    <row r="113" spans="1:9" s="121" customFormat="1" ht="15">
      <c r="A113" s="282"/>
      <c r="B113" s="116" t="s">
        <v>301</v>
      </c>
      <c r="C113" s="117">
        <v>991</v>
      </c>
      <c r="D113" s="118" t="s">
        <v>60</v>
      </c>
      <c r="E113" s="118" t="s">
        <v>52</v>
      </c>
      <c r="F113" s="119"/>
      <c r="G113" s="120"/>
      <c r="H113" s="218">
        <f>H114</f>
        <v>42.4</v>
      </c>
      <c r="I113" s="261">
        <f>I114</f>
        <v>42.3</v>
      </c>
    </row>
    <row r="114" spans="1:9" s="121" customFormat="1" ht="26.25">
      <c r="A114" s="87"/>
      <c r="B114" s="101" t="s">
        <v>266</v>
      </c>
      <c r="C114" s="122" t="s">
        <v>174</v>
      </c>
      <c r="D114" s="118" t="s">
        <v>60</v>
      </c>
      <c r="E114" s="118" t="s">
        <v>52</v>
      </c>
      <c r="F114" s="103" t="s">
        <v>267</v>
      </c>
      <c r="G114" s="120"/>
      <c r="H114" s="219">
        <f>H115</f>
        <v>42.4</v>
      </c>
      <c r="I114" s="261">
        <f>I115</f>
        <v>42.3</v>
      </c>
    </row>
    <row r="115" spans="1:9" s="121" customFormat="1" ht="15">
      <c r="A115" s="86"/>
      <c r="B115" s="101" t="s">
        <v>268</v>
      </c>
      <c r="C115" s="122" t="s">
        <v>174</v>
      </c>
      <c r="D115" s="118" t="s">
        <v>60</v>
      </c>
      <c r="E115" s="118" t="s">
        <v>52</v>
      </c>
      <c r="F115" s="103" t="s">
        <v>269</v>
      </c>
      <c r="G115" s="120"/>
      <c r="H115" s="219">
        <f>H116+H118+H120+H137</f>
        <v>42.4</v>
      </c>
      <c r="I115" s="261">
        <f>I116+I118+I120</f>
        <v>42.3</v>
      </c>
    </row>
    <row r="116" spans="1:9" s="121" customFormat="1" ht="52.5" hidden="1">
      <c r="A116" s="85"/>
      <c r="B116" s="127" t="s">
        <v>291</v>
      </c>
      <c r="C116" s="103" t="s">
        <v>174</v>
      </c>
      <c r="D116" s="118" t="s">
        <v>60</v>
      </c>
      <c r="E116" s="118" t="s">
        <v>52</v>
      </c>
      <c r="F116" s="103" t="s">
        <v>292</v>
      </c>
      <c r="G116" s="104"/>
      <c r="H116" s="220">
        <f>H117</f>
        <v>0</v>
      </c>
      <c r="I116" s="262"/>
    </row>
    <row r="117" spans="1:9" s="121" customFormat="1" ht="15" hidden="1">
      <c r="A117" s="4"/>
      <c r="B117" s="101" t="s">
        <v>356</v>
      </c>
      <c r="C117" s="103" t="s">
        <v>174</v>
      </c>
      <c r="D117" s="118" t="s">
        <v>60</v>
      </c>
      <c r="E117" s="118" t="s">
        <v>52</v>
      </c>
      <c r="F117" s="103" t="s">
        <v>292</v>
      </c>
      <c r="G117" s="104" t="s">
        <v>119</v>
      </c>
      <c r="H117" s="220"/>
      <c r="I117" s="262"/>
    </row>
    <row r="118" spans="1:9" s="121" customFormat="1" ht="15">
      <c r="A118" s="4"/>
      <c r="B118" s="101" t="s">
        <v>284</v>
      </c>
      <c r="C118" s="103" t="s">
        <v>174</v>
      </c>
      <c r="D118" s="118" t="s">
        <v>60</v>
      </c>
      <c r="E118" s="118" t="s">
        <v>52</v>
      </c>
      <c r="F118" s="103" t="s">
        <v>285</v>
      </c>
      <c r="G118" s="104"/>
      <c r="H118" s="220">
        <f>H119</f>
        <v>42.3</v>
      </c>
      <c r="I118" s="261">
        <f>I119</f>
        <v>42.3</v>
      </c>
    </row>
    <row r="119" spans="1:9" s="121" customFormat="1" ht="15">
      <c r="A119" s="4"/>
      <c r="B119" s="101" t="s">
        <v>356</v>
      </c>
      <c r="C119" s="103" t="s">
        <v>174</v>
      </c>
      <c r="D119" s="118" t="s">
        <v>60</v>
      </c>
      <c r="E119" s="118" t="s">
        <v>52</v>
      </c>
      <c r="F119" s="103" t="s">
        <v>285</v>
      </c>
      <c r="G119" s="104" t="s">
        <v>394</v>
      </c>
      <c r="H119" s="220">
        <v>42.3</v>
      </c>
      <c r="I119" s="261">
        <v>42.3</v>
      </c>
    </row>
    <row r="120" spans="1:9" s="121" customFormat="1" ht="26.25" hidden="1">
      <c r="A120" s="4"/>
      <c r="B120" s="124" t="s">
        <v>303</v>
      </c>
      <c r="C120" s="117">
        <v>991</v>
      </c>
      <c r="D120" s="36" t="s">
        <v>60</v>
      </c>
      <c r="E120" s="36" t="s">
        <v>52</v>
      </c>
      <c r="F120" s="119" t="s">
        <v>304</v>
      </c>
      <c r="G120" s="120"/>
      <c r="H120" s="219">
        <f>H121</f>
        <v>0</v>
      </c>
      <c r="I120" s="261">
        <f>I121+I133</f>
        <v>0</v>
      </c>
    </row>
    <row r="121" spans="1:9" s="121" customFormat="1" ht="26.25" hidden="1">
      <c r="A121" s="4"/>
      <c r="B121" s="51" t="s">
        <v>168</v>
      </c>
      <c r="C121" s="117">
        <v>991</v>
      </c>
      <c r="D121" s="36" t="s">
        <v>60</v>
      </c>
      <c r="E121" s="36" t="s">
        <v>52</v>
      </c>
      <c r="F121" s="119" t="s">
        <v>304</v>
      </c>
      <c r="G121" s="120">
        <v>244</v>
      </c>
      <c r="H121" s="219"/>
      <c r="I121" s="261"/>
    </row>
    <row r="122" spans="2:9" ht="15">
      <c r="B122" s="50" t="s">
        <v>39</v>
      </c>
      <c r="C122" s="32">
        <v>991</v>
      </c>
      <c r="D122" s="36" t="s">
        <v>60</v>
      </c>
      <c r="E122" s="36" t="s">
        <v>57</v>
      </c>
      <c r="F122" s="41"/>
      <c r="G122" s="45"/>
      <c r="H122" s="144">
        <f>H125</f>
        <v>0.1</v>
      </c>
      <c r="I122" s="222">
        <f>I125</f>
        <v>0.1</v>
      </c>
    </row>
    <row r="123" spans="2:9" ht="29.25" customHeight="1" hidden="1">
      <c r="B123" s="51" t="s">
        <v>305</v>
      </c>
      <c r="C123" s="32">
        <v>988</v>
      </c>
      <c r="D123" s="36" t="s">
        <v>60</v>
      </c>
      <c r="E123" s="36" t="s">
        <v>57</v>
      </c>
      <c r="F123" s="119" t="s">
        <v>306</v>
      </c>
      <c r="G123" s="45"/>
      <c r="H123" s="143">
        <f>H124</f>
        <v>0</v>
      </c>
      <c r="I123" s="222"/>
    </row>
    <row r="124" spans="2:9" ht="34.5" customHeight="1" hidden="1">
      <c r="B124" s="51" t="s">
        <v>302</v>
      </c>
      <c r="C124" s="32">
        <v>989</v>
      </c>
      <c r="D124" s="36" t="s">
        <v>60</v>
      </c>
      <c r="E124" s="36" t="s">
        <v>57</v>
      </c>
      <c r="F124" s="119" t="s">
        <v>306</v>
      </c>
      <c r="G124" s="45" t="s">
        <v>119</v>
      </c>
      <c r="H124" s="143">
        <v>0</v>
      </c>
      <c r="I124" s="222"/>
    </row>
    <row r="125" spans="2:9" ht="34.5" customHeight="1">
      <c r="B125" s="51" t="s">
        <v>266</v>
      </c>
      <c r="C125" s="28" t="s">
        <v>174</v>
      </c>
      <c r="D125" s="36" t="s">
        <v>60</v>
      </c>
      <c r="E125" s="36" t="s">
        <v>57</v>
      </c>
      <c r="F125" s="41" t="s">
        <v>267</v>
      </c>
      <c r="G125" s="45"/>
      <c r="H125" s="143">
        <f>H126</f>
        <v>0.1</v>
      </c>
      <c r="I125" s="149">
        <f>I126</f>
        <v>0.1</v>
      </c>
    </row>
    <row r="126" spans="2:9" ht="18" customHeight="1">
      <c r="B126" s="51" t="s">
        <v>268</v>
      </c>
      <c r="C126" s="28" t="s">
        <v>174</v>
      </c>
      <c r="D126" s="36" t="s">
        <v>60</v>
      </c>
      <c r="E126" s="36" t="s">
        <v>57</v>
      </c>
      <c r="F126" s="41" t="s">
        <v>269</v>
      </c>
      <c r="G126" s="45"/>
      <c r="H126" s="263">
        <f>H127+H129+H135+H133+H137</f>
        <v>0.1</v>
      </c>
      <c r="I126" s="149">
        <f>I127+I129+I135+I137</f>
        <v>0.1</v>
      </c>
    </row>
    <row r="127" spans="2:9" ht="52.5" customHeight="1" hidden="1">
      <c r="B127" s="125" t="s">
        <v>291</v>
      </c>
      <c r="C127" s="103" t="s">
        <v>174</v>
      </c>
      <c r="D127" s="36" t="s">
        <v>60</v>
      </c>
      <c r="E127" s="36" t="s">
        <v>57</v>
      </c>
      <c r="F127" s="103" t="s">
        <v>292</v>
      </c>
      <c r="G127" s="104"/>
      <c r="H127" s="263">
        <f>H128</f>
        <v>0</v>
      </c>
      <c r="I127" s="149"/>
    </row>
    <row r="128" spans="2:9" ht="18" customHeight="1" hidden="1">
      <c r="B128" s="51" t="s">
        <v>168</v>
      </c>
      <c r="C128" s="103" t="s">
        <v>174</v>
      </c>
      <c r="D128" s="36" t="s">
        <v>60</v>
      </c>
      <c r="E128" s="36" t="s">
        <v>57</v>
      </c>
      <c r="F128" s="103" t="s">
        <v>292</v>
      </c>
      <c r="G128" s="104" t="s">
        <v>119</v>
      </c>
      <c r="H128" s="263"/>
      <c r="I128" s="149"/>
    </row>
    <row r="129" spans="2:9" ht="23.25" customHeight="1" hidden="1">
      <c r="B129" s="101" t="s">
        <v>284</v>
      </c>
      <c r="C129" s="32">
        <v>990</v>
      </c>
      <c r="D129" s="36" t="s">
        <v>60</v>
      </c>
      <c r="E129" s="36" t="s">
        <v>57</v>
      </c>
      <c r="F129" s="119" t="s">
        <v>285</v>
      </c>
      <c r="G129" s="45"/>
      <c r="H129" s="263">
        <f>H130</f>
        <v>0</v>
      </c>
      <c r="I129" s="149"/>
    </row>
    <row r="130" spans="2:9" ht="26.25" hidden="1">
      <c r="B130" s="51" t="s">
        <v>168</v>
      </c>
      <c r="C130" s="32">
        <v>991</v>
      </c>
      <c r="D130" s="36" t="s">
        <v>60</v>
      </c>
      <c r="E130" s="36" t="s">
        <v>57</v>
      </c>
      <c r="F130" s="119" t="s">
        <v>285</v>
      </c>
      <c r="G130" s="45" t="s">
        <v>119</v>
      </c>
      <c r="H130" s="263"/>
      <c r="I130" s="149"/>
    </row>
    <row r="131" spans="2:9" ht="26.25" hidden="1">
      <c r="B131" s="51" t="s">
        <v>307</v>
      </c>
      <c r="C131" s="32">
        <v>992</v>
      </c>
      <c r="D131" s="36" t="s">
        <v>60</v>
      </c>
      <c r="E131" s="36" t="s">
        <v>57</v>
      </c>
      <c r="F131" s="119" t="s">
        <v>308</v>
      </c>
      <c r="G131" s="45"/>
      <c r="H131" s="263">
        <f>H132</f>
        <v>0</v>
      </c>
      <c r="I131" s="149"/>
    </row>
    <row r="132" spans="2:9" ht="26.25" hidden="1">
      <c r="B132" s="51" t="s">
        <v>302</v>
      </c>
      <c r="C132" s="32">
        <v>993</v>
      </c>
      <c r="D132" s="36" t="s">
        <v>60</v>
      </c>
      <c r="E132" s="36" t="s">
        <v>57</v>
      </c>
      <c r="F132" s="119" t="s">
        <v>308</v>
      </c>
      <c r="G132" s="45" t="s">
        <v>119</v>
      </c>
      <c r="H132" s="263">
        <v>0</v>
      </c>
      <c r="I132" s="149"/>
    </row>
    <row r="133" spans="1:9" ht="15" customHeight="1" hidden="1">
      <c r="A133" s="11"/>
      <c r="B133" s="51" t="s">
        <v>284</v>
      </c>
      <c r="C133" s="32">
        <v>991</v>
      </c>
      <c r="D133" s="36" t="s">
        <v>60</v>
      </c>
      <c r="E133" s="36" t="s">
        <v>57</v>
      </c>
      <c r="F133" s="119" t="s">
        <v>285</v>
      </c>
      <c r="G133" s="45"/>
      <c r="H133" s="162">
        <f>H134</f>
        <v>0</v>
      </c>
      <c r="I133" s="264">
        <f>I134</f>
        <v>0</v>
      </c>
    </row>
    <row r="134" spans="1:9" ht="25.5" customHeight="1" hidden="1">
      <c r="A134" s="11"/>
      <c r="B134" s="51" t="s">
        <v>356</v>
      </c>
      <c r="C134" s="32">
        <v>991</v>
      </c>
      <c r="D134" s="36" t="s">
        <v>60</v>
      </c>
      <c r="E134" s="36" t="s">
        <v>57</v>
      </c>
      <c r="F134" s="119" t="s">
        <v>285</v>
      </c>
      <c r="G134" s="45" t="s">
        <v>119</v>
      </c>
      <c r="H134" s="162"/>
      <c r="I134" s="265"/>
    </row>
    <row r="135" spans="2:9" ht="15" hidden="1">
      <c r="B135" s="51" t="s">
        <v>284</v>
      </c>
      <c r="C135" s="32">
        <v>991</v>
      </c>
      <c r="D135" s="36" t="s">
        <v>60</v>
      </c>
      <c r="E135" s="36" t="s">
        <v>57</v>
      </c>
      <c r="F135" s="41" t="s">
        <v>285</v>
      </c>
      <c r="G135" s="45"/>
      <c r="H135" s="266">
        <f>H136</f>
        <v>0</v>
      </c>
      <c r="I135" s="149">
        <f>I136</f>
        <v>0</v>
      </c>
    </row>
    <row r="136" spans="2:9" ht="15" hidden="1">
      <c r="B136" s="51" t="s">
        <v>356</v>
      </c>
      <c r="C136" s="32">
        <v>991</v>
      </c>
      <c r="D136" s="36" t="s">
        <v>60</v>
      </c>
      <c r="E136" s="36" t="s">
        <v>57</v>
      </c>
      <c r="F136" s="41" t="s">
        <v>285</v>
      </c>
      <c r="G136" s="45" t="s">
        <v>119</v>
      </c>
      <c r="H136" s="263">
        <v>0</v>
      </c>
      <c r="I136" s="149">
        <v>0</v>
      </c>
    </row>
    <row r="137" spans="2:9" ht="34.5" customHeight="1">
      <c r="B137" s="51" t="s">
        <v>381</v>
      </c>
      <c r="C137" s="32">
        <v>991</v>
      </c>
      <c r="D137" s="36" t="s">
        <v>60</v>
      </c>
      <c r="E137" s="36" t="s">
        <v>57</v>
      </c>
      <c r="F137" s="41" t="s">
        <v>378</v>
      </c>
      <c r="G137" s="45"/>
      <c r="H137" s="143">
        <f>H138</f>
        <v>0.1</v>
      </c>
      <c r="I137" s="149">
        <f>I138</f>
        <v>0.1</v>
      </c>
    </row>
    <row r="138" spans="2:9" ht="15">
      <c r="B138" s="51" t="s">
        <v>356</v>
      </c>
      <c r="C138" s="32">
        <v>991</v>
      </c>
      <c r="D138" s="36" t="s">
        <v>60</v>
      </c>
      <c r="E138" s="36" t="s">
        <v>57</v>
      </c>
      <c r="F138" s="41" t="s">
        <v>378</v>
      </c>
      <c r="G138" s="45" t="s">
        <v>126</v>
      </c>
      <c r="H138" s="143">
        <v>0.1</v>
      </c>
      <c r="I138" s="149">
        <v>0.1</v>
      </c>
    </row>
    <row r="139" spans="2:9" s="185" customFormat="1" ht="15">
      <c r="B139" s="180" t="s">
        <v>67</v>
      </c>
      <c r="C139" s="195">
        <v>991</v>
      </c>
      <c r="D139" s="196" t="s">
        <v>61</v>
      </c>
      <c r="E139" s="191"/>
      <c r="F139" s="194"/>
      <c r="G139" s="193"/>
      <c r="H139" s="225">
        <f>H140+H168</f>
        <v>612.52044</v>
      </c>
      <c r="I139" s="259">
        <f>I140+I168</f>
        <v>612.95544</v>
      </c>
    </row>
    <row r="140" spans="2:9" ht="15">
      <c r="B140" s="50" t="s">
        <v>40</v>
      </c>
      <c r="C140" s="32">
        <v>991</v>
      </c>
      <c r="D140" s="36" t="s">
        <v>61</v>
      </c>
      <c r="E140" s="36" t="s">
        <v>50</v>
      </c>
      <c r="F140" s="41"/>
      <c r="G140" s="45"/>
      <c r="H140" s="143">
        <f>H141</f>
        <v>482.61</v>
      </c>
      <c r="I140" s="222">
        <f>I141</f>
        <v>483.045</v>
      </c>
    </row>
    <row r="141" spans="2:9" ht="26.25">
      <c r="B141" s="51" t="s">
        <v>266</v>
      </c>
      <c r="C141" s="28" t="s">
        <v>174</v>
      </c>
      <c r="D141" s="36" t="s">
        <v>61</v>
      </c>
      <c r="E141" s="36" t="s">
        <v>50</v>
      </c>
      <c r="F141" s="41" t="s">
        <v>267</v>
      </c>
      <c r="G141" s="45"/>
      <c r="H141" s="143">
        <f>H142</f>
        <v>482.61</v>
      </c>
      <c r="I141" s="222">
        <f>I142</f>
        <v>483.045</v>
      </c>
    </row>
    <row r="142" spans="2:9" ht="15">
      <c r="B142" s="51" t="s">
        <v>268</v>
      </c>
      <c r="C142" s="28" t="s">
        <v>174</v>
      </c>
      <c r="D142" s="36" t="s">
        <v>61</v>
      </c>
      <c r="E142" s="36" t="s">
        <v>50</v>
      </c>
      <c r="F142" s="41" t="s">
        <v>269</v>
      </c>
      <c r="G142" s="45"/>
      <c r="H142" s="143">
        <f>H143+H148+H164</f>
        <v>482.61</v>
      </c>
      <c r="I142" s="222">
        <f>I143+I148+I164</f>
        <v>483.045</v>
      </c>
    </row>
    <row r="143" spans="2:9" ht="20.25" customHeight="1">
      <c r="B143" s="51" t="s">
        <v>286</v>
      </c>
      <c r="C143" s="41" t="s">
        <v>174</v>
      </c>
      <c r="D143" s="36" t="s">
        <v>61</v>
      </c>
      <c r="E143" s="36" t="s">
        <v>50</v>
      </c>
      <c r="F143" s="41" t="s">
        <v>287</v>
      </c>
      <c r="G143" s="41"/>
      <c r="H143" s="143">
        <f>H144+H145+H146+H147</f>
        <v>90.11</v>
      </c>
      <c r="I143" s="143">
        <f>I144+I145+I146+I147</f>
        <v>90.545</v>
      </c>
    </row>
    <row r="144" spans="2:9" ht="24.75" customHeight="1" hidden="1">
      <c r="B144" s="51" t="s">
        <v>288</v>
      </c>
      <c r="C144" s="41" t="s">
        <v>174</v>
      </c>
      <c r="D144" s="36" t="s">
        <v>61</v>
      </c>
      <c r="E144" s="36" t="s">
        <v>50</v>
      </c>
      <c r="F144" s="41" t="s">
        <v>287</v>
      </c>
      <c r="G144" s="41" t="s">
        <v>153</v>
      </c>
      <c r="H144" s="143"/>
      <c r="I144" s="222"/>
    </row>
    <row r="145" spans="2:9" ht="38.25" customHeight="1" hidden="1">
      <c r="B145" s="51" t="s">
        <v>289</v>
      </c>
      <c r="C145" s="41" t="s">
        <v>174</v>
      </c>
      <c r="D145" s="36" t="s">
        <v>61</v>
      </c>
      <c r="E145" s="36" t="s">
        <v>50</v>
      </c>
      <c r="F145" s="41" t="s">
        <v>287</v>
      </c>
      <c r="G145" s="41" t="s">
        <v>290</v>
      </c>
      <c r="H145" s="143"/>
      <c r="I145" s="222"/>
    </row>
    <row r="146" spans="2:9" ht="15">
      <c r="B146" s="51" t="s">
        <v>356</v>
      </c>
      <c r="C146" s="41" t="s">
        <v>174</v>
      </c>
      <c r="D146" s="36" t="s">
        <v>61</v>
      </c>
      <c r="E146" s="36" t="s">
        <v>50</v>
      </c>
      <c r="F146" s="41" t="s">
        <v>287</v>
      </c>
      <c r="G146" s="41" t="s">
        <v>119</v>
      </c>
      <c r="H146" s="143">
        <v>79.295</v>
      </c>
      <c r="I146" s="143">
        <v>79.295</v>
      </c>
    </row>
    <row r="147" spans="2:9" ht="15">
      <c r="B147" s="51" t="s">
        <v>356</v>
      </c>
      <c r="C147" s="41" t="s">
        <v>174</v>
      </c>
      <c r="D147" s="36" t="s">
        <v>61</v>
      </c>
      <c r="E147" s="36" t="s">
        <v>50</v>
      </c>
      <c r="F147" s="41" t="s">
        <v>287</v>
      </c>
      <c r="G147" s="41" t="s">
        <v>394</v>
      </c>
      <c r="H147" s="143">
        <v>10.815</v>
      </c>
      <c r="I147" s="143">
        <v>11.25</v>
      </c>
    </row>
    <row r="148" spans="2:9" ht="39">
      <c r="B148" s="82" t="s">
        <v>241</v>
      </c>
      <c r="C148" s="32">
        <v>991</v>
      </c>
      <c r="D148" s="36" t="s">
        <v>61</v>
      </c>
      <c r="E148" s="36" t="s">
        <v>50</v>
      </c>
      <c r="F148" s="41" t="s">
        <v>309</v>
      </c>
      <c r="G148" s="45"/>
      <c r="H148" s="143">
        <f>H149</f>
        <v>392.5</v>
      </c>
      <c r="I148" s="222">
        <f>I149</f>
        <v>392.5</v>
      </c>
    </row>
    <row r="149" spans="2:9" ht="15">
      <c r="B149" s="51" t="s">
        <v>32</v>
      </c>
      <c r="C149" s="32">
        <v>991</v>
      </c>
      <c r="D149" s="36" t="s">
        <v>61</v>
      </c>
      <c r="E149" s="36" t="s">
        <v>50</v>
      </c>
      <c r="F149" s="41" t="s">
        <v>309</v>
      </c>
      <c r="G149" s="45" t="s">
        <v>126</v>
      </c>
      <c r="H149" s="143">
        <v>392.5</v>
      </c>
      <c r="I149" s="143">
        <v>392.5</v>
      </c>
    </row>
    <row r="150" spans="2:9" ht="33" customHeight="1" hidden="1">
      <c r="B150" s="51" t="s">
        <v>310</v>
      </c>
      <c r="C150" s="32">
        <v>991</v>
      </c>
      <c r="D150" s="36" t="s">
        <v>61</v>
      </c>
      <c r="E150" s="36" t="s">
        <v>50</v>
      </c>
      <c r="F150" s="41" t="s">
        <v>311</v>
      </c>
      <c r="G150" s="45"/>
      <c r="H150" s="143"/>
      <c r="I150" s="222"/>
    </row>
    <row r="151" spans="2:9" ht="15" hidden="1">
      <c r="B151" s="51" t="s">
        <v>32</v>
      </c>
      <c r="C151" s="32">
        <v>991</v>
      </c>
      <c r="D151" s="36" t="s">
        <v>61</v>
      </c>
      <c r="E151" s="36" t="s">
        <v>50</v>
      </c>
      <c r="F151" s="41" t="s">
        <v>311</v>
      </c>
      <c r="G151" s="45" t="s">
        <v>126</v>
      </c>
      <c r="H151" s="143"/>
      <c r="I151" s="222"/>
    </row>
    <row r="152" spans="2:9" ht="52.5" hidden="1">
      <c r="B152" s="51" t="s">
        <v>324</v>
      </c>
      <c r="C152" s="32">
        <v>991</v>
      </c>
      <c r="D152" s="36" t="s">
        <v>61</v>
      </c>
      <c r="E152" s="36" t="s">
        <v>50</v>
      </c>
      <c r="F152" s="41" t="s">
        <v>312</v>
      </c>
      <c r="G152" s="45"/>
      <c r="H152" s="143"/>
      <c r="I152" s="222"/>
    </row>
    <row r="153" spans="2:9" ht="15" hidden="1">
      <c r="B153" s="51" t="s">
        <v>32</v>
      </c>
      <c r="C153" s="32">
        <v>991</v>
      </c>
      <c r="D153" s="36" t="s">
        <v>61</v>
      </c>
      <c r="E153" s="36" t="s">
        <v>50</v>
      </c>
      <c r="F153" s="41" t="s">
        <v>312</v>
      </c>
      <c r="G153" s="45" t="s">
        <v>126</v>
      </c>
      <c r="H153" s="143"/>
      <c r="I153" s="149"/>
    </row>
    <row r="154" spans="2:9" ht="15" hidden="1">
      <c r="B154" s="49" t="s">
        <v>41</v>
      </c>
      <c r="C154" s="26">
        <v>991</v>
      </c>
      <c r="D154" s="39" t="s">
        <v>62</v>
      </c>
      <c r="E154" s="38"/>
      <c r="F154" s="56"/>
      <c r="G154" s="47"/>
      <c r="H154" s="221">
        <f aca="true" t="shared" si="6" ref="H154:I158">H155</f>
        <v>0</v>
      </c>
      <c r="I154" s="258">
        <f t="shared" si="6"/>
        <v>0</v>
      </c>
    </row>
    <row r="155" spans="2:9" ht="15" hidden="1">
      <c r="B155" s="50" t="s">
        <v>42</v>
      </c>
      <c r="C155" s="32">
        <v>991</v>
      </c>
      <c r="D155" s="36" t="s">
        <v>62</v>
      </c>
      <c r="E155" s="36" t="s">
        <v>50</v>
      </c>
      <c r="F155" s="41"/>
      <c r="G155" s="45"/>
      <c r="H155" s="143">
        <f t="shared" si="6"/>
        <v>0</v>
      </c>
      <c r="I155" s="258">
        <f t="shared" si="6"/>
        <v>0</v>
      </c>
    </row>
    <row r="156" spans="2:9" ht="26.25" hidden="1">
      <c r="B156" s="51" t="s">
        <v>266</v>
      </c>
      <c r="C156" s="28" t="s">
        <v>174</v>
      </c>
      <c r="D156" s="36" t="s">
        <v>62</v>
      </c>
      <c r="E156" s="36" t="s">
        <v>50</v>
      </c>
      <c r="F156" s="41" t="s">
        <v>267</v>
      </c>
      <c r="G156" s="45"/>
      <c r="H156" s="143">
        <f t="shared" si="6"/>
        <v>0</v>
      </c>
      <c r="I156" s="258">
        <f t="shared" si="6"/>
        <v>0</v>
      </c>
    </row>
    <row r="157" spans="2:9" ht="15" hidden="1">
      <c r="B157" s="51" t="s">
        <v>268</v>
      </c>
      <c r="C157" s="28" t="s">
        <v>174</v>
      </c>
      <c r="D157" s="36" t="s">
        <v>62</v>
      </c>
      <c r="E157" s="36" t="s">
        <v>50</v>
      </c>
      <c r="F157" s="41" t="s">
        <v>269</v>
      </c>
      <c r="G157" s="45"/>
      <c r="H157" s="143">
        <f t="shared" si="6"/>
        <v>0</v>
      </c>
      <c r="I157" s="258">
        <f t="shared" si="6"/>
        <v>0</v>
      </c>
    </row>
    <row r="158" spans="2:9" ht="15" hidden="1">
      <c r="B158" s="57" t="s">
        <v>313</v>
      </c>
      <c r="C158" s="32">
        <v>991</v>
      </c>
      <c r="D158" s="36" t="s">
        <v>62</v>
      </c>
      <c r="E158" s="36" t="s">
        <v>50</v>
      </c>
      <c r="F158" s="41" t="s">
        <v>314</v>
      </c>
      <c r="G158" s="45"/>
      <c r="H158" s="143">
        <f t="shared" si="6"/>
        <v>0</v>
      </c>
      <c r="I158" s="258">
        <f t="shared" si="6"/>
        <v>0</v>
      </c>
    </row>
    <row r="159" spans="2:9" ht="19.5" customHeight="1" hidden="1">
      <c r="B159" s="51" t="s">
        <v>315</v>
      </c>
      <c r="C159" s="32">
        <v>990</v>
      </c>
      <c r="D159" s="36" t="s">
        <v>62</v>
      </c>
      <c r="E159" s="36" t="s">
        <v>50</v>
      </c>
      <c r="F159" s="41" t="s">
        <v>314</v>
      </c>
      <c r="G159" s="45" t="s">
        <v>316</v>
      </c>
      <c r="H159" s="143"/>
      <c r="I159" s="258"/>
    </row>
    <row r="160" spans="2:9" ht="15" hidden="1">
      <c r="B160" s="49" t="s">
        <v>43</v>
      </c>
      <c r="C160" s="26">
        <v>991</v>
      </c>
      <c r="D160" s="39" t="s">
        <v>63</v>
      </c>
      <c r="E160" s="38"/>
      <c r="F160" s="56"/>
      <c r="G160" s="47"/>
      <c r="H160" s="221">
        <f aca="true" t="shared" si="7" ref="H160:I162">H161</f>
        <v>0</v>
      </c>
      <c r="I160" s="258">
        <f t="shared" si="7"/>
        <v>0</v>
      </c>
    </row>
    <row r="161" spans="2:9" ht="15" hidden="1">
      <c r="B161" s="50" t="s">
        <v>234</v>
      </c>
      <c r="C161" s="32">
        <v>991</v>
      </c>
      <c r="D161" s="36" t="s">
        <v>63</v>
      </c>
      <c r="E161" s="36" t="s">
        <v>52</v>
      </c>
      <c r="F161" s="41"/>
      <c r="G161" s="45"/>
      <c r="H161" s="144">
        <f t="shared" si="7"/>
        <v>0</v>
      </c>
      <c r="I161" s="258">
        <f t="shared" si="7"/>
        <v>0</v>
      </c>
    </row>
    <row r="162" spans="2:9" ht="54" customHeight="1" hidden="1">
      <c r="B162" s="126" t="s">
        <v>291</v>
      </c>
      <c r="C162" s="103" t="s">
        <v>174</v>
      </c>
      <c r="D162" s="36" t="s">
        <v>63</v>
      </c>
      <c r="E162" s="36" t="s">
        <v>52</v>
      </c>
      <c r="F162" s="103" t="s">
        <v>292</v>
      </c>
      <c r="G162" s="104"/>
      <c r="H162" s="143">
        <f t="shared" si="7"/>
        <v>0</v>
      </c>
      <c r="I162" s="258">
        <f t="shared" si="7"/>
        <v>0</v>
      </c>
    </row>
    <row r="163" spans="2:9" ht="22.5" customHeight="1" hidden="1">
      <c r="B163" s="51" t="s">
        <v>168</v>
      </c>
      <c r="C163" s="103" t="s">
        <v>174</v>
      </c>
      <c r="D163" s="36" t="s">
        <v>63</v>
      </c>
      <c r="E163" s="36" t="s">
        <v>52</v>
      </c>
      <c r="F163" s="103" t="s">
        <v>292</v>
      </c>
      <c r="G163" s="104" t="s">
        <v>119</v>
      </c>
      <c r="H163" s="143"/>
      <c r="I163" s="258"/>
    </row>
    <row r="164" spans="2:9" ht="20.25" customHeight="1" hidden="1">
      <c r="B164" s="51" t="s">
        <v>286</v>
      </c>
      <c r="C164" s="41" t="s">
        <v>174</v>
      </c>
      <c r="D164" s="36" t="s">
        <v>61</v>
      </c>
      <c r="E164" s="36" t="s">
        <v>50</v>
      </c>
      <c r="F164" s="41" t="s">
        <v>287</v>
      </c>
      <c r="G164" s="41"/>
      <c r="H164" s="143">
        <f>H165+H166+H167</f>
        <v>0</v>
      </c>
      <c r="I164" s="222">
        <f>I165+I166+I167</f>
        <v>0</v>
      </c>
    </row>
    <row r="165" spans="2:9" ht="24.75" customHeight="1" hidden="1">
      <c r="B165" s="51" t="s">
        <v>288</v>
      </c>
      <c r="C165" s="41" t="s">
        <v>174</v>
      </c>
      <c r="D165" s="36" t="s">
        <v>61</v>
      </c>
      <c r="E165" s="36" t="s">
        <v>50</v>
      </c>
      <c r="F165" s="41" t="s">
        <v>287</v>
      </c>
      <c r="G165" s="41" t="s">
        <v>153</v>
      </c>
      <c r="H165" s="143"/>
      <c r="I165" s="222"/>
    </row>
    <row r="166" spans="2:9" ht="38.25" customHeight="1" hidden="1">
      <c r="B166" s="51" t="s">
        <v>289</v>
      </c>
      <c r="C166" s="41" t="s">
        <v>174</v>
      </c>
      <c r="D166" s="36" t="s">
        <v>61</v>
      </c>
      <c r="E166" s="36" t="s">
        <v>50</v>
      </c>
      <c r="F166" s="41" t="s">
        <v>287</v>
      </c>
      <c r="G166" s="41" t="s">
        <v>290</v>
      </c>
      <c r="H166" s="143"/>
      <c r="I166" s="222"/>
    </row>
    <row r="167" spans="2:9" ht="26.25" hidden="1">
      <c r="B167" s="51" t="s">
        <v>168</v>
      </c>
      <c r="C167" s="41" t="s">
        <v>174</v>
      </c>
      <c r="D167" s="36" t="s">
        <v>61</v>
      </c>
      <c r="E167" s="36" t="s">
        <v>50</v>
      </c>
      <c r="F167" s="41" t="s">
        <v>287</v>
      </c>
      <c r="G167" s="41" t="s">
        <v>119</v>
      </c>
      <c r="H167" s="143"/>
      <c r="I167" s="222"/>
    </row>
    <row r="168" spans="2:9" s="5" customFormat="1" ht="26.25" customHeight="1">
      <c r="B168" s="50" t="s">
        <v>108</v>
      </c>
      <c r="C168" s="114">
        <v>991</v>
      </c>
      <c r="D168" s="35" t="s">
        <v>61</v>
      </c>
      <c r="E168" s="35" t="s">
        <v>53</v>
      </c>
      <c r="F168" s="55"/>
      <c r="G168" s="156"/>
      <c r="H168" s="144">
        <f aca="true" t="shared" si="8" ref="H168:I170">H169</f>
        <v>129.91044</v>
      </c>
      <c r="I168" s="255">
        <f t="shared" si="8"/>
        <v>129.91044</v>
      </c>
    </row>
    <row r="169" spans="2:9" ht="26.25">
      <c r="B169" s="51" t="s">
        <v>266</v>
      </c>
      <c r="C169" s="28" t="s">
        <v>174</v>
      </c>
      <c r="D169" s="36" t="s">
        <v>61</v>
      </c>
      <c r="E169" s="36" t="s">
        <v>53</v>
      </c>
      <c r="F169" s="41" t="s">
        <v>267</v>
      </c>
      <c r="G169" s="45"/>
      <c r="H169" s="143">
        <f t="shared" si="8"/>
        <v>129.91044</v>
      </c>
      <c r="I169" s="222">
        <f t="shared" si="8"/>
        <v>129.91044</v>
      </c>
    </row>
    <row r="170" spans="2:9" ht="15">
      <c r="B170" s="51" t="s">
        <v>268</v>
      </c>
      <c r="C170" s="28" t="s">
        <v>174</v>
      </c>
      <c r="D170" s="36" t="s">
        <v>61</v>
      </c>
      <c r="E170" s="36" t="s">
        <v>53</v>
      </c>
      <c r="F170" s="41" t="s">
        <v>269</v>
      </c>
      <c r="G170" s="45"/>
      <c r="H170" s="143">
        <f t="shared" si="8"/>
        <v>129.91044</v>
      </c>
      <c r="I170" s="222">
        <f t="shared" si="8"/>
        <v>129.91044</v>
      </c>
    </row>
    <row r="171" spans="2:9" ht="20.25" customHeight="1">
      <c r="B171" s="51" t="s">
        <v>286</v>
      </c>
      <c r="C171" s="41" t="s">
        <v>174</v>
      </c>
      <c r="D171" s="36" t="s">
        <v>61</v>
      </c>
      <c r="E171" s="36" t="s">
        <v>53</v>
      </c>
      <c r="F171" s="41" t="s">
        <v>287</v>
      </c>
      <c r="G171" s="41"/>
      <c r="H171" s="143">
        <f>H172+H173+H174</f>
        <v>129.91044</v>
      </c>
      <c r="I171" s="222">
        <f>I172+I173+I174</f>
        <v>129.91044</v>
      </c>
    </row>
    <row r="172" spans="2:9" ht="24.75" customHeight="1" hidden="1">
      <c r="B172" s="51" t="s">
        <v>288</v>
      </c>
      <c r="C172" s="41" t="s">
        <v>174</v>
      </c>
      <c r="D172" s="36" t="s">
        <v>61</v>
      </c>
      <c r="E172" s="36" t="s">
        <v>53</v>
      </c>
      <c r="F172" s="41" t="s">
        <v>287</v>
      </c>
      <c r="G172" s="41" t="s">
        <v>153</v>
      </c>
      <c r="H172" s="143"/>
      <c r="I172" s="222"/>
    </row>
    <row r="173" spans="2:9" ht="38.25" customHeight="1" hidden="1">
      <c r="B173" s="51" t="s">
        <v>289</v>
      </c>
      <c r="C173" s="41" t="s">
        <v>174</v>
      </c>
      <c r="D173" s="36" t="s">
        <v>61</v>
      </c>
      <c r="E173" s="36" t="s">
        <v>53</v>
      </c>
      <c r="F173" s="41" t="s">
        <v>287</v>
      </c>
      <c r="G173" s="41" t="s">
        <v>290</v>
      </c>
      <c r="H173" s="143"/>
      <c r="I173" s="222"/>
    </row>
    <row r="174" spans="2:9" ht="17.25" customHeight="1">
      <c r="B174" s="51" t="s">
        <v>270</v>
      </c>
      <c r="C174" s="41" t="s">
        <v>174</v>
      </c>
      <c r="D174" s="36" t="s">
        <v>61</v>
      </c>
      <c r="E174" s="36" t="s">
        <v>53</v>
      </c>
      <c r="F174" s="41" t="s">
        <v>287</v>
      </c>
      <c r="G174" s="41"/>
      <c r="H174" s="210">
        <f>H175+H176</f>
        <v>129.91044</v>
      </c>
      <c r="I174" s="222">
        <f>I175+I176</f>
        <v>129.91044</v>
      </c>
    </row>
    <row r="175" spans="2:9" ht="14.25" customHeight="1">
      <c r="B175" s="51" t="s">
        <v>348</v>
      </c>
      <c r="C175" s="41" t="s">
        <v>174</v>
      </c>
      <c r="D175" s="36" t="s">
        <v>61</v>
      </c>
      <c r="E175" s="36" t="s">
        <v>53</v>
      </c>
      <c r="F175" s="41" t="s">
        <v>287</v>
      </c>
      <c r="G175" s="41" t="s">
        <v>153</v>
      </c>
      <c r="H175" s="210">
        <v>99.7776</v>
      </c>
      <c r="I175" s="210">
        <v>99.7776</v>
      </c>
    </row>
    <row r="176" spans="2:9" ht="38.25" customHeight="1">
      <c r="B176" s="51" t="s">
        <v>289</v>
      </c>
      <c r="C176" s="41" t="s">
        <v>174</v>
      </c>
      <c r="D176" s="36" t="s">
        <v>61</v>
      </c>
      <c r="E176" s="36" t="s">
        <v>53</v>
      </c>
      <c r="F176" s="41" t="s">
        <v>287</v>
      </c>
      <c r="G176" s="41" t="s">
        <v>290</v>
      </c>
      <c r="H176" s="210">
        <v>30.13284</v>
      </c>
      <c r="I176" s="210">
        <v>30.13284</v>
      </c>
    </row>
    <row r="177" spans="1:9" s="185" customFormat="1" ht="12.75" hidden="1">
      <c r="A177" s="197"/>
      <c r="B177" s="192" t="s">
        <v>42</v>
      </c>
      <c r="C177" s="192">
        <v>991</v>
      </c>
      <c r="D177" s="192" t="s">
        <v>62</v>
      </c>
      <c r="E177" s="192" t="s">
        <v>50</v>
      </c>
      <c r="F177" s="192"/>
      <c r="G177" s="192"/>
      <c r="H177" s="267">
        <f aca="true" t="shared" si="9" ref="H177:I180">H178</f>
        <v>0</v>
      </c>
      <c r="I177" s="268">
        <f t="shared" si="9"/>
        <v>0</v>
      </c>
    </row>
    <row r="178" spans="1:9" ht="26.25" hidden="1">
      <c r="A178" s="168"/>
      <c r="B178" s="51" t="s">
        <v>266</v>
      </c>
      <c r="C178" s="28" t="s">
        <v>174</v>
      </c>
      <c r="D178" s="36" t="s">
        <v>62</v>
      </c>
      <c r="E178" s="36" t="s">
        <v>50</v>
      </c>
      <c r="F178" s="41" t="s">
        <v>267</v>
      </c>
      <c r="G178" s="45"/>
      <c r="H178" s="169">
        <f t="shared" si="9"/>
        <v>0</v>
      </c>
      <c r="I178" s="222">
        <f t="shared" si="9"/>
        <v>0</v>
      </c>
    </row>
    <row r="179" spans="1:9" ht="15" hidden="1">
      <c r="A179" s="168"/>
      <c r="B179" s="51" t="s">
        <v>268</v>
      </c>
      <c r="C179" s="28" t="s">
        <v>174</v>
      </c>
      <c r="D179" s="36" t="s">
        <v>62</v>
      </c>
      <c r="E179" s="36" t="s">
        <v>50</v>
      </c>
      <c r="F179" s="41" t="s">
        <v>269</v>
      </c>
      <c r="G179" s="45"/>
      <c r="H179" s="169">
        <f t="shared" si="9"/>
        <v>0</v>
      </c>
      <c r="I179" s="222">
        <f t="shared" si="9"/>
        <v>0</v>
      </c>
    </row>
    <row r="180" spans="1:9" ht="15" hidden="1">
      <c r="A180" s="168"/>
      <c r="B180" s="57" t="s">
        <v>313</v>
      </c>
      <c r="C180" s="32">
        <v>991</v>
      </c>
      <c r="D180" s="36" t="s">
        <v>62</v>
      </c>
      <c r="E180" s="36" t="s">
        <v>50</v>
      </c>
      <c r="F180" s="41" t="s">
        <v>314</v>
      </c>
      <c r="G180" s="45"/>
      <c r="H180" s="169">
        <f t="shared" si="9"/>
        <v>0</v>
      </c>
      <c r="I180" s="222">
        <f t="shared" si="9"/>
        <v>0</v>
      </c>
    </row>
    <row r="181" spans="1:9" ht="41.25" customHeight="1" hidden="1">
      <c r="A181" s="168"/>
      <c r="B181" s="51" t="s">
        <v>357</v>
      </c>
      <c r="C181" s="32">
        <v>990</v>
      </c>
      <c r="D181" s="36" t="s">
        <v>62</v>
      </c>
      <c r="E181" s="36" t="s">
        <v>50</v>
      </c>
      <c r="F181" s="41" t="s">
        <v>314</v>
      </c>
      <c r="G181" s="45" t="s">
        <v>358</v>
      </c>
      <c r="H181" s="199"/>
      <c r="I181" s="222"/>
    </row>
    <row r="182" spans="1:9" ht="15">
      <c r="A182" s="288" t="s">
        <v>154</v>
      </c>
      <c r="B182" s="289"/>
      <c r="C182" s="32"/>
      <c r="D182" s="36"/>
      <c r="E182" s="36"/>
      <c r="F182" s="41"/>
      <c r="G182" s="11"/>
      <c r="H182" s="256">
        <v>62.775</v>
      </c>
      <c r="I182" s="256">
        <v>125.82</v>
      </c>
    </row>
    <row r="183" spans="1:9" ht="12.75">
      <c r="A183" s="283" t="s">
        <v>64</v>
      </c>
      <c r="B183" s="284"/>
      <c r="C183" s="11"/>
      <c r="D183" s="11"/>
      <c r="E183" s="11"/>
      <c r="F183" s="11"/>
      <c r="G183" s="11"/>
      <c r="H183" s="149">
        <f>H13+H182</f>
        <v>2511.0000000000005</v>
      </c>
      <c r="I183" s="149">
        <f>I13+I182</f>
        <v>2516.4</v>
      </c>
    </row>
  </sheetData>
  <sheetProtection/>
  <mergeCells count="12">
    <mergeCell ref="A8:H9"/>
    <mergeCell ref="A13:A113"/>
    <mergeCell ref="G11:G12"/>
    <mergeCell ref="A11:A12"/>
    <mergeCell ref="H11:I11"/>
    <mergeCell ref="B11:B12"/>
    <mergeCell ref="C11:C12"/>
    <mergeCell ref="D11:D12"/>
    <mergeCell ref="E11:E12"/>
    <mergeCell ref="F11:F12"/>
    <mergeCell ref="A182:B182"/>
    <mergeCell ref="A183:B18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  <headerFooter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5" zoomScaleSheetLayoutView="115" workbookViewId="0" topLeftCell="A1">
      <selection activeCell="C16" sqref="C16"/>
    </sheetView>
  </sheetViews>
  <sheetFormatPr defaultColWidth="9.125" defaultRowHeight="12.75"/>
  <cols>
    <col min="1" max="1" width="28.50390625" style="4" customWidth="1"/>
    <col min="2" max="2" width="55.625" style="4" customWidth="1"/>
    <col min="3" max="3" width="12.50390625" style="4" bestFit="1" customWidth="1"/>
    <col min="4" max="16384" width="9.125" style="4" customWidth="1"/>
  </cols>
  <sheetData>
    <row r="1" ht="12.75" customHeight="1">
      <c r="C1" s="1" t="s">
        <v>165</v>
      </c>
    </row>
    <row r="2" ht="13.5">
      <c r="C2" s="1" t="s">
        <v>334</v>
      </c>
    </row>
    <row r="3" ht="12.75" customHeight="1">
      <c r="C3" s="1" t="s">
        <v>181</v>
      </c>
    </row>
    <row r="4" spans="1:3" ht="13.5">
      <c r="A4" s="6"/>
      <c r="C4" s="1" t="s">
        <v>176</v>
      </c>
    </row>
    <row r="5" spans="1:3" ht="12.75" customHeight="1">
      <c r="A5" s="7"/>
      <c r="C5" s="1" t="s">
        <v>384</v>
      </c>
    </row>
    <row r="6" spans="1:3" ht="13.5">
      <c r="A6" s="8"/>
      <c r="C6" s="1" t="s">
        <v>400</v>
      </c>
    </row>
    <row r="7" ht="12.75">
      <c r="A7" s="8"/>
    </row>
    <row r="8" spans="1:3" ht="12.75" customHeight="1">
      <c r="A8" s="275" t="s">
        <v>398</v>
      </c>
      <c r="B8" s="275"/>
      <c r="C8" s="275"/>
    </row>
    <row r="9" spans="1:3" ht="12.75" customHeight="1">
      <c r="A9" s="275"/>
      <c r="B9" s="275"/>
      <c r="C9" s="275"/>
    </row>
    <row r="10" spans="1:3" ht="12.75" customHeight="1">
      <c r="A10" s="9"/>
      <c r="C10" s="16" t="s">
        <v>23</v>
      </c>
    </row>
    <row r="11" spans="1:3" ht="21" customHeight="1">
      <c r="A11" s="12" t="s">
        <v>33</v>
      </c>
      <c r="B11" s="12" t="s">
        <v>0</v>
      </c>
      <c r="C11" s="12" t="s">
        <v>66</v>
      </c>
    </row>
    <row r="12" spans="1:3" ht="33.75" customHeight="1">
      <c r="A12" s="61" t="s">
        <v>161</v>
      </c>
      <c r="B12" s="23" t="s">
        <v>317</v>
      </c>
      <c r="C12" s="148">
        <f>C14+C15</f>
        <v>497.7894100000003</v>
      </c>
    </row>
    <row r="13" spans="1:3" ht="36" customHeight="1">
      <c r="A13" s="22" t="s">
        <v>245</v>
      </c>
      <c r="B13" s="24" t="s">
        <v>162</v>
      </c>
      <c r="C13" s="148">
        <v>-2647.92883</v>
      </c>
    </row>
    <row r="14" spans="1:3" ht="36" customHeight="1">
      <c r="A14" s="22" t="s">
        <v>246</v>
      </c>
      <c r="B14" s="23" t="s">
        <v>318</v>
      </c>
      <c r="C14" s="148">
        <f>C13</f>
        <v>-2647.92883</v>
      </c>
    </row>
    <row r="15" spans="1:3" ht="34.5" customHeight="1">
      <c r="A15" s="22" t="s">
        <v>247</v>
      </c>
      <c r="B15" s="23" t="s">
        <v>163</v>
      </c>
      <c r="C15" s="148">
        <v>3145.71824</v>
      </c>
    </row>
    <row r="16" spans="1:3" ht="27">
      <c r="A16" s="22" t="s">
        <v>319</v>
      </c>
      <c r="B16" s="23" t="s">
        <v>256</v>
      </c>
      <c r="C16" s="148">
        <f>C15</f>
        <v>3145.71824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БДЖ</cp:lastModifiedBy>
  <cp:lastPrinted>2020-11-19T02:52:17Z</cp:lastPrinted>
  <dcterms:created xsi:type="dcterms:W3CDTF">2009-12-08T03:06:20Z</dcterms:created>
  <dcterms:modified xsi:type="dcterms:W3CDTF">2022-02-21T09:11:16Z</dcterms:modified>
  <cp:category/>
  <cp:version/>
  <cp:contentType/>
  <cp:contentStatus/>
</cp:coreProperties>
</file>